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13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ТП'!$A$4:$C$532</definedName>
  </definedNames>
  <calcPr fullCalcOnLoad="1"/>
</workbook>
</file>

<file path=xl/sharedStrings.xml><?xml version="1.0" encoding="utf-8"?>
<sst xmlns="http://schemas.openxmlformats.org/spreadsheetml/2006/main" count="770" uniqueCount="576">
  <si>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</si>
  <si>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</si>
  <si>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</si>
  <si>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</si>
  <si>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</si>
  <si>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</si>
  <si>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</si>
  <si>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</si>
  <si>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</si>
  <si>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</si>
  <si>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</si>
  <si>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</si>
  <si>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</si>
  <si>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</si>
  <si>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</si>
  <si>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</si>
  <si>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</si>
  <si>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</si>
  <si>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</si>
  <si>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</si>
  <si>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</si>
  <si>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</si>
  <si>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</si>
  <si>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</si>
  <si>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</si>
  <si>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</si>
  <si>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</si>
  <si>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</si>
  <si>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</si>
  <si>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</si>
  <si>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</si>
  <si>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</si>
  <si>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</si>
  <si>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</si>
  <si>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</si>
  <si>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</si>
  <si>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</si>
  <si>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</si>
  <si>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</si>
  <si>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</si>
  <si>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</si>
  <si>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</si>
  <si>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</si>
  <si>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</si>
  <si>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</si>
  <si>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</si>
  <si>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</si>
  <si>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</si>
  <si>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</si>
  <si>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</si>
  <si>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</si>
  <si>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</si>
  <si>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</si>
  <si>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</si>
  <si>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</si>
  <si>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</si>
  <si>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</si>
  <si>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</si>
  <si>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</si>
  <si>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</si>
  <si>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</si>
  <si>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</si>
  <si>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</si>
  <si>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</si>
  <si>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</si>
  <si>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</si>
  <si>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</si>
  <si>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</si>
  <si>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</si>
  <si>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</si>
  <si>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</si>
  <si>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</si>
  <si>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</si>
  <si>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</si>
  <si>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</si>
  <si>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</si>
  <si>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</si>
  <si>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</si>
  <si>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</si>
  <si>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</si>
  <si>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</si>
  <si>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</si>
  <si>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</si>
  <si>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</si>
  <si>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</si>
  <si>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</si>
  <si>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</si>
  <si>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</si>
  <si>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</si>
  <si>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</si>
  <si>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</si>
  <si>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</si>
  <si>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</si>
  <si>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</si>
  <si>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</si>
  <si>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</si>
  <si>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</si>
  <si>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</si>
  <si>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</si>
  <si>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</si>
  <si>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</si>
  <si>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</si>
  <si>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</si>
  <si>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</si>
  <si>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</si>
  <si>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</si>
  <si>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</si>
  <si>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</si>
  <si>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</si>
  <si>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</si>
  <si>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</si>
  <si>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</si>
  <si>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</si>
  <si>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</si>
  <si>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</si>
  <si>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</si>
  <si>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</si>
  <si>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</si>
  <si>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</si>
  <si>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</si>
  <si>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</si>
  <si>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</si>
  <si>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</si>
  <si>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</si>
  <si>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</si>
  <si>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</si>
  <si>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</si>
  <si>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</si>
  <si>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</si>
  <si>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</si>
  <si>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</si>
  <si>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</si>
  <si>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</si>
  <si>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</si>
  <si>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</si>
  <si>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</si>
  <si>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</si>
  <si>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</si>
  <si>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</si>
  <si>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</si>
  <si>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</si>
  <si>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</si>
  <si>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</si>
  <si>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</si>
  <si>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</si>
  <si>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</si>
  <si>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</si>
  <si>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</si>
  <si>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</si>
  <si>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</si>
  <si>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</si>
  <si>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</si>
  <si>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</si>
  <si>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</si>
  <si>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</si>
  <si>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</si>
  <si>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</si>
  <si>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</si>
  <si>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</si>
  <si>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</si>
  <si>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</si>
  <si>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</si>
  <si>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</si>
  <si>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</si>
  <si>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</si>
  <si>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</si>
  <si>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</si>
  <si>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</si>
  <si>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</si>
  <si>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</si>
  <si>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</si>
  <si>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</si>
  <si>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</si>
  <si>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</si>
  <si>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</si>
  <si>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</si>
  <si>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</si>
  <si>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</si>
  <si>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</si>
  <si>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</si>
  <si>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</si>
  <si>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</si>
  <si>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</si>
  <si>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</si>
  <si>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</si>
  <si>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</si>
  <si>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</si>
  <si>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</si>
  <si>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</si>
  <si>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</si>
  <si>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</si>
  <si>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</si>
  <si>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</si>
  <si>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</si>
  <si>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</si>
  <si>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</si>
  <si>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</si>
  <si>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</si>
  <si>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</si>
  <si>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</si>
  <si>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</si>
  <si>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</si>
  <si>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</si>
  <si>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</si>
  <si>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</si>
  <si>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</si>
  <si>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</si>
  <si>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</si>
  <si>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</si>
  <si>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</si>
  <si>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</si>
  <si>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</si>
  <si>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</si>
  <si>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</si>
  <si>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</si>
  <si>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</si>
  <si>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</si>
  <si>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</si>
  <si>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</si>
  <si>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</si>
  <si>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</si>
  <si>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</si>
  <si>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</si>
  <si>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</si>
  <si>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</si>
  <si>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</si>
  <si>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</si>
  <si>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</si>
  <si>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</si>
  <si>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</si>
  <si>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</si>
  <si>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</si>
  <si>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</si>
  <si>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</si>
  <si>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</si>
  <si>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</si>
  <si>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</si>
  <si>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</si>
  <si>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</si>
  <si>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</si>
  <si>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</si>
  <si>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</si>
  <si>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</si>
  <si>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</si>
  <si>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</si>
  <si>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</si>
  <si>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</si>
  <si>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</si>
  <si>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</si>
  <si>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</si>
  <si>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</si>
  <si>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</si>
  <si>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</si>
  <si>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</si>
  <si>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</si>
  <si>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</si>
  <si>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</si>
  <si>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</si>
  <si>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</si>
  <si>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</si>
  <si>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</si>
  <si>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</si>
  <si>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</si>
  <si>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</si>
  <si>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</si>
  <si>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</si>
  <si>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</si>
  <si>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</si>
  <si>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</si>
  <si>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</si>
  <si>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</si>
  <si>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</si>
  <si>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</si>
  <si>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</si>
  <si>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</si>
  <si>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</si>
  <si>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</si>
  <si>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</si>
  <si>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</si>
  <si>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</si>
  <si>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</si>
  <si>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</si>
  <si>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</si>
  <si>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</si>
  <si>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</si>
  <si>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</si>
  <si>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</si>
  <si>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</si>
  <si>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</si>
  <si>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</si>
  <si>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</si>
  <si>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</si>
  <si>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</si>
  <si>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</si>
  <si>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</si>
  <si>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</si>
  <si>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</si>
  <si>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</si>
  <si>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</si>
  <si>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</si>
  <si>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</si>
  <si>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</si>
  <si>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</si>
  <si>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</si>
  <si>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</si>
  <si>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</si>
  <si>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</si>
  <si>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</si>
  <si>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</si>
  <si>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</si>
  <si>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</si>
  <si>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</si>
  <si>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</si>
  <si>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</si>
  <si>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</si>
  <si>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</si>
  <si>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</si>
  <si>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</si>
  <si>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</si>
  <si>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</si>
  <si>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</si>
  <si>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</si>
  <si>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</si>
  <si>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</si>
  <si>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</si>
  <si>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</si>
  <si>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</si>
  <si>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</si>
  <si>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</si>
  <si>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</si>
  <si>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</si>
  <si>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</si>
  <si>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</si>
  <si>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</si>
  <si>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</si>
  <si>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</si>
  <si>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</si>
  <si>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</si>
  <si>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</si>
  <si>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</si>
  <si>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</si>
  <si>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</si>
  <si>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</si>
  <si>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</si>
  <si>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</si>
  <si>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</si>
  <si>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</si>
  <si>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</si>
  <si>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</si>
  <si>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</si>
  <si>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</si>
  <si>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</si>
  <si>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</si>
  <si>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</si>
  <si>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</si>
  <si>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</si>
  <si>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</si>
  <si>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</si>
  <si>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</si>
  <si>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</si>
  <si>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</si>
  <si>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</si>
  <si>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</si>
  <si>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</si>
  <si>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</si>
  <si>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</si>
  <si>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</si>
  <si>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</si>
  <si>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</si>
  <si>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</si>
  <si>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</si>
  <si>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</si>
  <si>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</si>
  <si>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</si>
  <si>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</si>
  <si>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</si>
  <si>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</si>
  <si>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</si>
  <si>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</si>
  <si>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</si>
  <si>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</si>
  <si>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</si>
  <si>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</si>
  <si>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</si>
  <si>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</si>
  <si>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</si>
  <si>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</si>
  <si>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</si>
  <si>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</si>
  <si>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</si>
  <si>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</si>
  <si>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</si>
  <si>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</si>
  <si>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</si>
  <si>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</si>
  <si>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</si>
  <si>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</si>
  <si>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</si>
  <si>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</si>
  <si>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</si>
  <si>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</si>
  <si>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</si>
  <si>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</si>
  <si>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</si>
  <si>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</si>
  <si>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</si>
  <si>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</si>
  <si>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</si>
  <si>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</si>
  <si>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</si>
  <si>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</si>
  <si>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</si>
  <si>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</si>
  <si>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</si>
  <si>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</si>
  <si>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</si>
  <si>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</si>
  <si>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</si>
  <si>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</si>
  <si>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</si>
  <si>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</si>
  <si>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</si>
  <si>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</si>
  <si>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</si>
  <si>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</si>
  <si>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</si>
  <si>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</si>
  <si>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</si>
  <si>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</si>
  <si>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</si>
  <si>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</si>
  <si>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</si>
  <si>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</si>
  <si>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</si>
  <si>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</si>
  <si>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</si>
  <si>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</si>
  <si>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</si>
  <si>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</si>
  <si>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</si>
  <si>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</si>
  <si>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</si>
  <si>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</si>
  <si>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</si>
  <si>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</si>
  <si>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</si>
  <si>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</si>
  <si>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</si>
  <si>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</si>
  <si>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</si>
  <si>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</si>
  <si>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</si>
  <si>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</si>
  <si>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</si>
  <si>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</si>
  <si>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</si>
  <si>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</si>
  <si>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</si>
  <si>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</si>
  <si>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</si>
  <si>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</si>
  <si>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</si>
  <si>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</si>
  <si>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</si>
  <si>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</si>
  <si>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</si>
  <si>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</si>
  <si>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</si>
  <si>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</si>
  <si>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</si>
  <si>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</si>
  <si>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</si>
  <si>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</si>
  <si>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</si>
  <si>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</si>
  <si>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</si>
  <si>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</si>
  <si>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</si>
  <si>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</si>
  <si>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</si>
  <si>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</si>
  <si>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</si>
  <si>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</si>
  <si>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</si>
  <si>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</si>
  <si>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</si>
  <si>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</si>
  <si>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</si>
  <si>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</si>
  <si>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</si>
  <si>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</si>
  <si>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</si>
  <si>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</si>
  <si>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</si>
  <si>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</si>
  <si>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</si>
  <si>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</si>
  <si>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</si>
  <si>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</si>
  <si>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</si>
  <si>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</si>
  <si>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</si>
  <si>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</si>
  <si>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</si>
  <si>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</si>
  <si>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</si>
  <si>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</si>
  <si>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</si>
  <si>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</si>
  <si>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</si>
  <si>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</si>
  <si>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</si>
  <si>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</si>
  <si>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</si>
  <si>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</si>
  <si>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</si>
  <si>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</si>
  <si>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</si>
  <si>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</si>
  <si>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</si>
  <si>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</si>
  <si>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</si>
  <si>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</si>
  <si>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</si>
  <si>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</si>
  <si>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</si>
  <si>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</si>
  <si>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</si>
  <si>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</si>
  <si>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</si>
  <si>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</si>
  <si>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</si>
  <si>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</si>
  <si>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</si>
  <si>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</si>
  <si>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</si>
  <si>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</si>
  <si>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</si>
  <si>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</si>
  <si>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</si>
  <si>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</si>
  <si>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</si>
  <si>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</si>
  <si>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</si>
  <si>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</si>
  <si>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</si>
  <si>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</si>
  <si>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</si>
  <si>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</si>
  <si>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</si>
  <si>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</si>
  <si>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</si>
  <si>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</si>
  <si>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</si>
  <si>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</si>
  <si>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</si>
  <si>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</si>
  <si>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</si>
  <si>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</si>
  <si>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</si>
  <si>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</si>
  <si>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</si>
  <si>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</si>
  <si>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</si>
  <si>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</si>
  <si>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</si>
  <si>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</si>
  <si>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</si>
  <si>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</si>
  <si>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</si>
  <si>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</si>
  <si>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ул. им.маршала Малиновского</t>
  </si>
  <si>
    <t>0204</t>
  </si>
  <si>
    <t>пересечение ул. Бабарыкина и ул. Селезневская</t>
  </si>
  <si>
    <t>0379</t>
  </si>
  <si>
    <t xml:space="preserve"> в районе жилого дома по ул. Мичуринская, 205 Г (№30 по ГП)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</si>
</sst>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2"/>
  <sheetViews>
    <sheetView tabSelected="1" zoomScale="120" zoomScaleNormal="120" zoomScalePageLayoutView="0" workbookViewId="0" topLeftCell="A1">
      <selection activeCell="E527" sqref="E527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31.5" customHeight="1">
      <c r="C1" s="38" t="s">
        <v>548</v>
      </c>
    </row>
    <row r="2" spans="1:3" ht="46.5" customHeight="1">
      <c r="A2" s="39" t="s">
        <v>547</v>
      </c>
      <c r="B2" s="39"/>
      <c r="C2" s="39"/>
    </row>
    <row r="3" spans="1:3" s="21" customFormat="1" ht="49.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f>65.535-15</f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f>199-109-1.5</f>
        <v>88.5</v>
      </c>
    </row>
    <row r="12" spans="1:3" ht="12.75">
      <c r="A12" s="6">
        <v>8</v>
      </c>
      <c r="B12" s="11" t="s">
        <v>9</v>
      </c>
      <c r="C12" s="8">
        <f>109.2-5-6-30-5-5-15-20-5</f>
        <v>18.200000000000003</v>
      </c>
    </row>
    <row r="13" spans="1:3" ht="12.75" customHeight="1">
      <c r="A13" s="6">
        <v>9</v>
      </c>
      <c r="B13" s="9" t="s">
        <v>10</v>
      </c>
      <c r="C13" s="8">
        <f>158.56-15-6-16-15-15-15</f>
        <v>76.56</v>
      </c>
    </row>
    <row r="14" spans="1:3" ht="12.75" customHeight="1">
      <c r="A14" s="6">
        <v>10</v>
      </c>
      <c r="B14" s="9" t="s">
        <v>11</v>
      </c>
      <c r="C14" s="8">
        <f>113.2-6-10-15-4</f>
        <v>78.2</v>
      </c>
    </row>
    <row r="15" spans="1:3" ht="12.75" customHeight="1">
      <c r="A15" s="6">
        <v>11</v>
      </c>
      <c r="B15" s="9" t="s">
        <v>12</v>
      </c>
      <c r="C15" s="8">
        <f>197.615-10-10-40-15</f>
        <v>122.61500000000001</v>
      </c>
    </row>
    <row r="16" spans="1:3" ht="12.75" customHeight="1">
      <c r="A16" s="6">
        <v>12</v>
      </c>
      <c r="B16" s="9" t="s">
        <v>13</v>
      </c>
      <c r="C16" s="8">
        <f>96.6-30</f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f>110.8-60</f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496</v>
      </c>
      <c r="C24" s="8">
        <f>560.7-12-42-5-16-15-6-10</f>
        <v>454.70000000000005</v>
      </c>
    </row>
    <row r="25" spans="1:3" ht="18" customHeight="1">
      <c r="A25" s="6">
        <v>21</v>
      </c>
      <c r="B25" s="9" t="s">
        <v>21</v>
      </c>
      <c r="C25" s="8">
        <f>73.0349999999999-5</f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f>180.56-15</f>
        <v>165.56</v>
      </c>
    </row>
    <row r="28" spans="1:3" ht="12.75">
      <c r="A28" s="6">
        <v>24</v>
      </c>
      <c r="B28" s="10" t="s">
        <v>24</v>
      </c>
      <c r="C28" s="8">
        <f>256.3-6-10-1.5-10</f>
        <v>228.8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f>189.4-6-15-5</f>
        <v>163.4</v>
      </c>
    </row>
    <row r="31" spans="1:3" ht="15.75" customHeight="1">
      <c r="A31" s="6">
        <v>27</v>
      </c>
      <c r="B31" s="9" t="s">
        <v>27</v>
      </c>
      <c r="C31" s="8">
        <f>275.52-15-15-117-0.5-0.5-120</f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f>146.875-50</f>
        <v>96.875</v>
      </c>
    </row>
    <row r="34" spans="1:3" ht="12.75">
      <c r="A34" s="6">
        <v>30</v>
      </c>
      <c r="B34" s="11" t="s">
        <v>30</v>
      </c>
      <c r="C34" s="8">
        <f>50.4899999999997-0.5-8.5-5</f>
        <v>36.4899999999997</v>
      </c>
    </row>
    <row r="35" spans="1:3" ht="12.75" customHeight="1">
      <c r="A35" s="6">
        <v>31</v>
      </c>
      <c r="B35" s="9" t="s">
        <v>31</v>
      </c>
      <c r="C35" s="8">
        <f>213.02-15-115.7-1.5-15</f>
        <v>65.82000000000001</v>
      </c>
    </row>
    <row r="36" spans="1:3" ht="12.75" customHeight="1">
      <c r="A36" s="6">
        <v>32</v>
      </c>
      <c r="B36" s="9" t="s">
        <v>32</v>
      </c>
      <c r="C36" s="8">
        <f>197.16-5-1</f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f>53.75-12.5-30.5</f>
        <v>10.75</v>
      </c>
    </row>
    <row r="40" spans="1:3" ht="12.75" customHeight="1">
      <c r="A40" s="6">
        <v>37</v>
      </c>
      <c r="B40" s="9" t="s">
        <v>36</v>
      </c>
      <c r="C40" s="8">
        <f>80.8-20-15-15</f>
        <v>30.799999999999997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f>170-15</f>
        <v>155</v>
      </c>
    </row>
    <row r="44" spans="1:3" ht="12.75" customHeight="1">
      <c r="A44" s="6">
        <v>41</v>
      </c>
      <c r="B44" s="9" t="s">
        <v>40</v>
      </c>
      <c r="C44" s="8">
        <f>189.2-10-5-1-6-15-15-20-10</f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f>105.75-0.25-35-5-5</f>
        <v>60.5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f>311.4-80</f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f>318.39-6-3-6</f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>
        <f>48.0399999999997-6-6-15-8.8</f>
        <v>12.2399999999997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f>259.279999999999-5-6-7-95</f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225.2-15-6-15-6-15</f>
        <v>168.2</v>
      </c>
    </row>
    <row r="58" spans="1:3" ht="12.75">
      <c r="A58" s="6">
        <v>55</v>
      </c>
      <c r="B58" s="10" t="s">
        <v>54</v>
      </c>
      <c r="C58" s="8">
        <f>394.959999999999-50-10-50</f>
        <v>284.959999999999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67.0299999999994-15-10-10-10-5</f>
        <v>17.029999999999404</v>
      </c>
    </row>
    <row r="62" spans="1:3" ht="12.75">
      <c r="A62" s="6">
        <v>59</v>
      </c>
      <c r="B62" s="10" t="s">
        <v>58</v>
      </c>
      <c r="C62" s="8">
        <f>100.4-4-5-15</f>
        <v>76.4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490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f>161.5-6-6-15</f>
        <v>134.5</v>
      </c>
    </row>
    <row r="74" spans="1:3" ht="12.75" customHeight="1">
      <c r="A74" s="6">
        <v>71</v>
      </c>
      <c r="B74" s="9" t="s">
        <v>69</v>
      </c>
      <c r="C74" s="8">
        <f>146.8-14-12-6-5-15-10-20-15</f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f>336.625-5-15-6-11.5-6</f>
        <v>293.125</v>
      </c>
    </row>
    <row r="78" spans="1:3" ht="12.75">
      <c r="A78" s="6">
        <v>75</v>
      </c>
      <c r="B78" s="10" t="s">
        <v>73</v>
      </c>
      <c r="C78" s="8">
        <f>132.6-8-10-12</f>
        <v>102.6</v>
      </c>
    </row>
    <row r="79" spans="1:3" ht="12.75">
      <c r="A79" s="6">
        <v>76</v>
      </c>
      <c r="B79" s="10" t="s">
        <v>74</v>
      </c>
      <c r="C79" s="8">
        <f>5-2</f>
        <v>3</v>
      </c>
    </row>
    <row r="80" spans="1:3" ht="12.75">
      <c r="A80" s="6">
        <v>77</v>
      </c>
      <c r="B80" s="10" t="s">
        <v>75</v>
      </c>
      <c r="C80" s="8">
        <f>141.8-10</f>
        <v>131.8</v>
      </c>
    </row>
    <row r="81" spans="1:3" ht="12.75" customHeight="1">
      <c r="A81" s="6">
        <v>78</v>
      </c>
      <c r="B81" s="9" t="s">
        <v>76</v>
      </c>
      <c r="C81" s="8">
        <f>156.4-10</f>
        <v>146.4</v>
      </c>
    </row>
    <row r="82" spans="1:3" ht="12.75">
      <c r="A82" s="6">
        <v>79</v>
      </c>
      <c r="B82" s="10" t="s">
        <v>77</v>
      </c>
      <c r="C82" s="8">
        <f>73.1600000000003-6-10-5-24.5</f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60.2200000000006-5-5-6-3-7-15</f>
        <v>19.220000000000603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f>200.9-1-20-6-10-6-15-5-15-15-20</f>
        <v>87.9</v>
      </c>
    </row>
    <row r="89" spans="1:3" ht="12.75" customHeight="1">
      <c r="A89" s="6">
        <v>86</v>
      </c>
      <c r="B89" s="9" t="s">
        <v>84</v>
      </c>
      <c r="C89" s="8">
        <f>241.8-5</f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331.799999999999-10-5-6-6</f>
        <v>304.799999999999</v>
      </c>
    </row>
    <row r="96" spans="1:3" ht="12.75">
      <c r="A96" s="6">
        <v>93</v>
      </c>
      <c r="B96" s="10" t="s">
        <v>91</v>
      </c>
      <c r="C96" s="8">
        <f>128.520000000001-5-15-15-10-15</f>
        <v>68.520000000001</v>
      </c>
    </row>
    <row r="97" spans="1:3" ht="12.75" customHeight="1">
      <c r="A97" s="6">
        <v>94</v>
      </c>
      <c r="B97" s="9" t="s">
        <v>92</v>
      </c>
      <c r="C97" s="8">
        <f>176.76-90-15</f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f>211-5</f>
        <v>206</v>
      </c>
    </row>
    <row r="103" spans="1:3" ht="12.75" customHeight="1">
      <c r="A103" s="6">
        <v>100</v>
      </c>
      <c r="B103" s="9" t="s">
        <v>98</v>
      </c>
      <c r="C103" s="8">
        <f>214.909999999999</f>
        <v>214.909999999999</v>
      </c>
    </row>
    <row r="104" spans="1:3" ht="12.75" customHeight="1">
      <c r="A104" s="6">
        <v>101</v>
      </c>
      <c r="B104" s="9" t="s">
        <v>99</v>
      </c>
      <c r="C104" s="8">
        <f>274-5</f>
        <v>269</v>
      </c>
    </row>
    <row r="105" spans="1:3" ht="12.75">
      <c r="A105" s="6">
        <v>102</v>
      </c>
      <c r="B105" s="10" t="s">
        <v>100</v>
      </c>
      <c r="C105" s="8">
        <f>61.1599999999988-25</f>
        <v>36.1599999999988</v>
      </c>
    </row>
    <row r="106" spans="1:3" ht="12.75">
      <c r="A106" s="6">
        <v>103</v>
      </c>
      <c r="B106" s="10" t="s">
        <v>101</v>
      </c>
      <c r="C106" s="8">
        <f>161.6-5-10-1.5-5-5</f>
        <v>135.1</v>
      </c>
    </row>
    <row r="107" spans="1:3" ht="12.75">
      <c r="A107" s="6">
        <v>104</v>
      </c>
      <c r="B107" s="9" t="s">
        <v>484</v>
      </c>
      <c r="C107" s="8" t="s">
        <v>490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f>231.16-15-15-15</f>
        <v>186.16</v>
      </c>
    </row>
    <row r="111" spans="1:3" ht="12.75">
      <c r="A111" s="6">
        <v>108</v>
      </c>
      <c r="B111" s="10" t="s">
        <v>105</v>
      </c>
      <c r="C111" s="8">
        <f>108.629999999999-6</f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f>65.7700000000012-1.5-1.5</f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71.48-12-4-5-6-2.5-3.5-10</f>
        <v>28.480000000000004</v>
      </c>
    </row>
    <row r="119" spans="1:3" ht="12.75" customHeight="1">
      <c r="A119" s="6">
        <v>116</v>
      </c>
      <c r="B119" s="9" t="s">
        <v>113</v>
      </c>
      <c r="C119" s="8">
        <f>251.345000000001-100-30-10-50</f>
        <v>61.345000000000994</v>
      </c>
    </row>
    <row r="120" spans="1:3" ht="12.75" customHeight="1">
      <c r="A120" s="6">
        <v>117</v>
      </c>
      <c r="B120" s="9" t="s">
        <v>114</v>
      </c>
      <c r="C120" s="8">
        <f>299.359999999999-96</f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f>222.479999999999-5</f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>
        <f>102.85-5-31.2-5-11-3-3-3-15-6</f>
        <v>20.64999999999999</v>
      </c>
    </row>
    <row r="125" spans="1:3" ht="12.75" customHeight="1">
      <c r="A125" s="6">
        <v>122</v>
      </c>
      <c r="B125" s="9" t="s">
        <v>119</v>
      </c>
      <c r="C125" s="8">
        <f>390.5-15-10-6.25-15-5-145-7</f>
        <v>187.25</v>
      </c>
    </row>
    <row r="126" spans="1:3" ht="12.75">
      <c r="A126" s="6">
        <v>123</v>
      </c>
      <c r="B126" s="10" t="s">
        <v>120</v>
      </c>
      <c r="C126" s="8" t="s">
        <v>490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490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f>203.2-75-6-3</f>
        <v>119.19999999999999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f>62.5599999999988-15-15-3-0.25</f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275.36-1.5</f>
        <v>273.86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f>151-10-15-5-1.5</f>
        <v>119.5</v>
      </c>
    </row>
    <row r="141" spans="1:3" ht="21.75" customHeight="1">
      <c r="A141" s="6">
        <v>138</v>
      </c>
      <c r="B141" s="11" t="s">
        <v>135</v>
      </c>
      <c r="C141" s="8">
        <f>39.9700000000006-15-1</f>
        <v>23.970000000000603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107.625-10-0.25-1</f>
        <v>96.375</v>
      </c>
    </row>
    <row r="145" spans="1:3" ht="12.75" customHeight="1">
      <c r="A145" s="6">
        <v>142</v>
      </c>
      <c r="B145" s="9" t="s">
        <v>139</v>
      </c>
      <c r="C145" s="8">
        <f>275.429999999999-15-5-6-5-5-15-15-15-10</f>
        <v>184.42999999999898</v>
      </c>
    </row>
    <row r="146" spans="1:3" ht="12.75">
      <c r="A146" s="6">
        <v>143</v>
      </c>
      <c r="B146" s="11" t="s">
        <v>140</v>
      </c>
      <c r="C146" s="8">
        <f>66.5-15-15</f>
        <v>36.5</v>
      </c>
    </row>
    <row r="147" spans="1:3" ht="12.75">
      <c r="A147" s="6">
        <v>144</v>
      </c>
      <c r="B147" s="11" t="s">
        <v>141</v>
      </c>
      <c r="C147" s="8">
        <f>147.4-6-5-35</f>
        <v>101.4</v>
      </c>
    </row>
    <row r="148" spans="1:3" ht="12.75">
      <c r="A148" s="6">
        <v>145</v>
      </c>
      <c r="B148" s="11" t="s">
        <v>142</v>
      </c>
      <c r="C148" s="8">
        <f>63.625-6-6-15-25</f>
        <v>11.625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f>246.080000000001-10-0.5-15-1-40</f>
        <v>179.580000000001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f>141.8-4</f>
        <v>137.8</v>
      </c>
    </row>
    <row r="154" spans="1:3" ht="12.75" customHeight="1">
      <c r="A154" s="6">
        <v>151</v>
      </c>
      <c r="B154" s="7" t="s">
        <v>148</v>
      </c>
      <c r="C154" s="8">
        <f>138.9-4-6-100-3-3</f>
        <v>22.900000000000006</v>
      </c>
    </row>
    <row r="155" spans="1:3" ht="12.75">
      <c r="A155" s="6">
        <v>152</v>
      </c>
      <c r="B155" s="11" t="s">
        <v>149</v>
      </c>
      <c r="C155" s="8">
        <f>71.7899999999989-6</f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f>68.8-15-15-6-5</f>
        <v>27.799999999999997</v>
      </c>
    </row>
    <row r="158" spans="1:3" ht="12.75">
      <c r="A158" s="6">
        <v>155</v>
      </c>
      <c r="B158" s="11" t="s">
        <v>152</v>
      </c>
      <c r="C158" s="8">
        <f>141.907500000001-15</f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f>145-15-5-11.5</f>
        <v>113.5</v>
      </c>
    </row>
    <row r="161" spans="1:3" ht="12.75">
      <c r="A161" s="6">
        <v>158</v>
      </c>
      <c r="B161" s="11" t="s">
        <v>155</v>
      </c>
      <c r="C161" s="8">
        <f>190.102500000001-7</f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f>299.879999999999-18-7-5-12-15-5</f>
        <v>237.87999999999897</v>
      </c>
    </row>
    <row r="166" spans="1:3" ht="12.75">
      <c r="A166" s="6">
        <v>163</v>
      </c>
      <c r="B166" s="11" t="s">
        <v>160</v>
      </c>
      <c r="C166" s="8">
        <f>214.6-6-20-6-15-15-70</f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f>151.8-90-20</f>
        <v>41.80000000000001</v>
      </c>
    </row>
    <row r="169" spans="1:3" ht="12.75">
      <c r="A169" s="6">
        <v>166</v>
      </c>
      <c r="B169" s="11" t="s">
        <v>163</v>
      </c>
      <c r="C169" s="8">
        <f>23.5-3-10</f>
        <v>10.5</v>
      </c>
    </row>
    <row r="170" spans="1:3" ht="12.75" customHeight="1">
      <c r="A170" s="6">
        <v>167</v>
      </c>
      <c r="B170" s="12" t="s">
        <v>164</v>
      </c>
      <c r="C170" s="8">
        <f>374.65-75</f>
        <v>299.65</v>
      </c>
    </row>
    <row r="171" spans="1:3" ht="12.75">
      <c r="A171" s="6">
        <v>168</v>
      </c>
      <c r="B171" s="11" t="s">
        <v>165</v>
      </c>
      <c r="C171" s="8">
        <f>38.25-4</f>
        <v>34.25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f>348.075-6-75-0.25-5-15</f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f>67.9999999999999-3-0.25-1</f>
        <v>63.7499999999999</v>
      </c>
    </row>
    <row r="178" spans="1:3" ht="12.75" customHeight="1">
      <c r="A178" s="6">
        <v>175</v>
      </c>
      <c r="B178" s="9" t="s">
        <v>172</v>
      </c>
      <c r="C178" s="8">
        <f>323.114999999999-205</f>
        <v>118.11499999999899</v>
      </c>
    </row>
    <row r="179" spans="1:3" ht="12.75">
      <c r="A179" s="6">
        <v>176</v>
      </c>
      <c r="B179" s="11" t="s">
        <v>173</v>
      </c>
      <c r="C179" s="8" t="s">
        <v>490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f>241.4-15</f>
        <v>226.4</v>
      </c>
    </row>
    <row r="182" spans="1:3" ht="12.75" customHeight="1">
      <c r="A182" s="6">
        <v>179</v>
      </c>
      <c r="B182" s="7" t="s">
        <v>176</v>
      </c>
      <c r="C182" s="8">
        <f>158.065-5-6-6-11-32-5-5-5-5-5-10</f>
        <v>63.065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>
        <f>186.225-6-10-5-10-25-35</f>
        <v>95.225</v>
      </c>
    </row>
    <row r="186" spans="1:3" ht="12.75">
      <c r="A186" s="6">
        <v>184</v>
      </c>
      <c r="B186" s="10" t="s">
        <v>180</v>
      </c>
      <c r="C186" s="8">
        <f>285.6-15</f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f>255-70</f>
        <v>185</v>
      </c>
    </row>
    <row r="189" spans="1:3" ht="12.75">
      <c r="A189" s="6">
        <v>188</v>
      </c>
      <c r="B189" s="11" t="s">
        <v>183</v>
      </c>
      <c r="C189" s="8">
        <f>217.6-8.8</f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f>99.2799999999994-22</f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f>60.375-7-30-15-6</f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f>222.2-15</f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f>72.5-12-5-5</f>
        <v>50.5</v>
      </c>
    </row>
    <row r="199" spans="1:3" ht="12.75">
      <c r="A199" s="6">
        <v>198</v>
      </c>
      <c r="B199" s="11" t="s">
        <v>191</v>
      </c>
      <c r="C199" s="8">
        <f>115.71-1.5</f>
        <v>114.21</v>
      </c>
    </row>
    <row r="200" spans="1:3" ht="12.75">
      <c r="A200" s="6">
        <v>199</v>
      </c>
      <c r="B200" s="11" t="s">
        <v>192</v>
      </c>
      <c r="C200" s="8">
        <f>106.777500000001-3-15-5</f>
        <v>83.777500000001</v>
      </c>
    </row>
    <row r="201" spans="1:3" ht="12.75" customHeight="1">
      <c r="A201" s="6">
        <v>200</v>
      </c>
      <c r="B201" s="7" t="s">
        <v>185</v>
      </c>
      <c r="C201" s="8">
        <f>217.6-7-50</f>
        <v>160.6</v>
      </c>
    </row>
    <row r="202" spans="1:3" ht="12.75">
      <c r="A202" s="6">
        <v>201</v>
      </c>
      <c r="B202" s="11" t="s">
        <v>193</v>
      </c>
      <c r="C202" s="8">
        <f>149.940000000001</f>
        <v>149.940000000001</v>
      </c>
    </row>
    <row r="203" spans="1:3" ht="12.75" customHeight="1">
      <c r="A203" s="6">
        <v>202</v>
      </c>
      <c r="B203" s="9" t="s">
        <v>194</v>
      </c>
      <c r="C203" s="8">
        <f>252.4-151</f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f>215.2-10</f>
        <v>205.2</v>
      </c>
    </row>
    <row r="207" spans="1:3" ht="12.75" customHeight="1">
      <c r="A207" s="6">
        <v>206</v>
      </c>
      <c r="B207" s="9" t="s">
        <v>198</v>
      </c>
      <c r="C207" s="8">
        <f>280.734999999999-30-15</f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f>102.73-3-15-3-7</f>
        <v>74.73</v>
      </c>
    </row>
    <row r="212" spans="1:3" ht="12.75" customHeight="1">
      <c r="A212" s="6">
        <v>211</v>
      </c>
      <c r="B212" s="9" t="s">
        <v>203</v>
      </c>
      <c r="C212" s="8">
        <f>184.06-5-0.25-6-4-46.4</f>
        <v>122.41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273.10500000000246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 t="s">
        <v>4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f>117.105-100</f>
        <v>17.105000000000004</v>
      </c>
    </row>
    <row r="220" spans="1:3" ht="12.75">
      <c r="A220" s="6">
        <v>219</v>
      </c>
      <c r="B220" s="11" t="s">
        <v>211</v>
      </c>
      <c r="C220" s="8">
        <f>275.4-65-6</f>
        <v>204.39999999999998</v>
      </c>
    </row>
    <row r="221" spans="1:3" ht="12.75">
      <c r="A221" s="6">
        <v>220</v>
      </c>
      <c r="B221" s="11" t="s">
        <v>212</v>
      </c>
      <c r="C221" s="8">
        <f>214.880000000002-5-6-5-163.5-15</f>
        <v>20.380000000002013</v>
      </c>
    </row>
    <row r="222" spans="1:3" ht="12.75">
      <c r="A222" s="6">
        <v>222</v>
      </c>
      <c r="B222" s="11" t="s">
        <v>213</v>
      </c>
      <c r="C222" s="8">
        <v>117.80999999999877</v>
      </c>
    </row>
    <row r="223" spans="1:3" ht="12.75">
      <c r="A223" s="6">
        <v>223</v>
      </c>
      <c r="B223" s="11" t="s">
        <v>214</v>
      </c>
      <c r="C223" s="8">
        <f>102-5-8-6-1.5-10-7-15-15</f>
        <v>34.5</v>
      </c>
    </row>
    <row r="224" spans="1:3" ht="12.75" customHeight="1">
      <c r="A224" s="6">
        <v>224</v>
      </c>
      <c r="B224" s="7" t="s">
        <v>215</v>
      </c>
      <c r="C224" s="8">
        <f>169.96-15-15-29</f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147.480000000002-15</f>
        <v>132.480000000002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f>156.359999999999-35</f>
        <v>121.35999999999899</v>
      </c>
    </row>
    <row r="230" spans="1:3" ht="12.75">
      <c r="A230" s="6">
        <v>230</v>
      </c>
      <c r="B230" s="11" t="s">
        <v>221</v>
      </c>
      <c r="C230" s="8" t="s">
        <v>4</v>
      </c>
    </row>
    <row r="231" spans="1:3" ht="12.75" customHeight="1">
      <c r="A231" s="6">
        <v>231</v>
      </c>
      <c r="B231" s="9" t="s">
        <v>222</v>
      </c>
      <c r="C231" s="8">
        <f>65.7200000000002-30-0.25</f>
        <v>35.4700000000002</v>
      </c>
    </row>
    <row r="232" spans="1:3" ht="14.25" customHeight="1">
      <c r="A232" s="6">
        <v>232</v>
      </c>
      <c r="B232" s="7" t="s">
        <v>223</v>
      </c>
      <c r="C232" s="8">
        <f>115.105-1-1-11-5-0.12-11.5-5</f>
        <v>80.485</v>
      </c>
    </row>
    <row r="233" spans="1:3" ht="12.75" customHeight="1">
      <c r="A233" s="6">
        <v>233</v>
      </c>
      <c r="B233" s="7" t="s">
        <v>224</v>
      </c>
      <c r="C233" s="8">
        <f>164.334999999999-30</f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f>108.784999999998-6</f>
        <v>102.784999999998</v>
      </c>
    </row>
    <row r="236" spans="1:3" ht="12.75">
      <c r="A236" s="6">
        <v>236</v>
      </c>
      <c r="B236" s="11" t="s">
        <v>227</v>
      </c>
      <c r="C236" s="8">
        <f>185.377500000001-6-6-6-6-21-5-4-3-3-10</f>
        <v>115.37750000000099</v>
      </c>
    </row>
    <row r="237" spans="1:3" ht="12.75" customHeight="1">
      <c r="A237" s="6">
        <v>237</v>
      </c>
      <c r="B237" s="7" t="s">
        <v>228</v>
      </c>
      <c r="C237" s="8">
        <f>112.645000000001-30</f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v>234.5</v>
      </c>
    </row>
    <row r="240" spans="1:3" ht="12.75" customHeight="1">
      <c r="A240" s="6">
        <v>240</v>
      </c>
      <c r="B240" s="9" t="s">
        <v>231</v>
      </c>
      <c r="C240" s="8">
        <f>333.2-15</f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f>91.4400000000001-14.8-15</f>
        <v>61.6400000000001</v>
      </c>
    </row>
    <row r="244" spans="1:3" ht="12.75">
      <c r="A244" s="6">
        <v>244</v>
      </c>
      <c r="B244" s="10" t="s">
        <v>235</v>
      </c>
      <c r="C244" s="8">
        <f>103-6-15-1.5-50</f>
        <v>30.5</v>
      </c>
    </row>
    <row r="245" spans="1:3" ht="12.75" customHeight="1">
      <c r="A245" s="6">
        <v>245</v>
      </c>
      <c r="B245" s="9" t="s">
        <v>236</v>
      </c>
      <c r="C245" s="8">
        <f>25.4-15-2</f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f>210.74-16.5</f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f>167.2-6-5-14-5-15-10</f>
        <v>112.19999999999999</v>
      </c>
    </row>
    <row r="255" spans="1:3" ht="12.75" customHeight="1">
      <c r="A255" s="6">
        <v>256</v>
      </c>
      <c r="B255" s="9" t="s">
        <v>246</v>
      </c>
      <c r="C255" s="8">
        <f>125.4-10-13.5</f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f>200.52-60</f>
        <v>140.52</v>
      </c>
    </row>
    <row r="260" spans="1:3" ht="12.75" customHeight="1">
      <c r="A260" s="6">
        <v>261</v>
      </c>
      <c r="B260" s="9" t="s">
        <v>251</v>
      </c>
      <c r="C260" s="8">
        <f>239.084999999998-15-15</f>
        <v>209.084999999998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f>129.7-2.5-15</f>
        <v>112.19999999999999</v>
      </c>
    </row>
    <row r="264" spans="1:3" ht="12.75" customHeight="1">
      <c r="A264" s="6">
        <v>265</v>
      </c>
      <c r="B264" s="9" t="s">
        <v>255</v>
      </c>
      <c r="C264" s="8">
        <f>130-15</f>
        <v>115</v>
      </c>
    </row>
    <row r="265" spans="1:3" ht="12.75" customHeight="1">
      <c r="A265" s="6">
        <v>266</v>
      </c>
      <c r="B265" s="9" t="s">
        <v>256</v>
      </c>
      <c r="C265" s="8">
        <f>317.719999999998-15-3-5-5-1.5</f>
        <v>288.219999999998</v>
      </c>
    </row>
    <row r="266" spans="1:3" ht="12.75" customHeight="1">
      <c r="A266" s="6">
        <v>267</v>
      </c>
      <c r="B266" s="9" t="s">
        <v>257</v>
      </c>
      <c r="C266" s="8">
        <f>214.2-15</f>
        <v>199.2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f>177.560000000002-65</f>
        <v>112.56000000000199</v>
      </c>
    </row>
    <row r="270" spans="1:3" ht="12.75" customHeight="1">
      <c r="A270" s="6">
        <v>271</v>
      </c>
      <c r="B270" s="7" t="s">
        <v>261</v>
      </c>
      <c r="C270" s="8">
        <f>112.625-52</f>
        <v>60.625</v>
      </c>
    </row>
    <row r="271" spans="1:3" ht="12.75">
      <c r="A271" s="6">
        <v>272</v>
      </c>
      <c r="B271" s="7" t="s">
        <v>262</v>
      </c>
      <c r="C271" s="8" t="s">
        <v>4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f>141.6-20-10-15-15-8-15-15-5</f>
        <v>38.599999999999994</v>
      </c>
    </row>
    <row r="275" spans="1:3" ht="12.75">
      <c r="A275" s="6">
        <v>276</v>
      </c>
      <c r="B275" s="11" t="s">
        <v>266</v>
      </c>
      <c r="C275" s="8">
        <f>97.7199999999975-7</f>
        <v>90.7199999999975</v>
      </c>
    </row>
    <row r="276" spans="1:3" ht="12.75" customHeight="1">
      <c r="A276" s="6">
        <v>277</v>
      </c>
      <c r="B276" s="7" t="s">
        <v>267</v>
      </c>
      <c r="C276" s="8">
        <f>396.269999999998-80-6</f>
        <v>310.269999999998</v>
      </c>
    </row>
    <row r="277" spans="1:3" ht="12.75" customHeight="1">
      <c r="A277" s="6">
        <v>278</v>
      </c>
      <c r="B277" s="9" t="s">
        <v>268</v>
      </c>
      <c r="C277" s="8">
        <f>166.98-25-80</f>
        <v>61.97999999999999</v>
      </c>
    </row>
    <row r="278" spans="1:3" ht="12.75" customHeight="1">
      <c r="A278" s="6">
        <v>279</v>
      </c>
      <c r="B278" s="9" t="s">
        <v>269</v>
      </c>
      <c r="C278" s="8">
        <v>175.62</v>
      </c>
    </row>
    <row r="279" spans="1:3" ht="12.75" customHeight="1">
      <c r="A279" s="6">
        <v>280</v>
      </c>
      <c r="B279" s="9" t="s">
        <v>270</v>
      </c>
      <c r="C279" s="8">
        <f>265.6-15-70</f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484.5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342.719999999998-4-2.5-1-15-1.5-13.5</f>
        <v>305.219999999998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f>149.58-1.5-145</f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f>210.78-110</f>
        <v>100.78</v>
      </c>
    </row>
    <row r="288" spans="1:3" ht="12.75" customHeight="1">
      <c r="A288" s="6">
        <v>289</v>
      </c>
      <c r="B288" s="9" t="s">
        <v>279</v>
      </c>
      <c r="C288" s="8">
        <f>152.41-15-10</f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f>170.36-1.5</f>
        <v>168.86</v>
      </c>
    </row>
    <row r="296" spans="1:3" ht="12.75" customHeight="1">
      <c r="A296" s="6">
        <v>297</v>
      </c>
      <c r="B296" s="9" t="s">
        <v>286</v>
      </c>
      <c r="C296" s="8">
        <f>138.4-60</f>
        <v>78.4</v>
      </c>
    </row>
    <row r="297" spans="1:3" ht="12.75" customHeight="1">
      <c r="A297" s="6">
        <v>298</v>
      </c>
      <c r="B297" s="7" t="s">
        <v>287</v>
      </c>
      <c r="C297" s="8">
        <f>288.96-15-5</f>
        <v>268.96</v>
      </c>
    </row>
    <row r="298" spans="1:3" ht="12.75">
      <c r="A298" s="6">
        <v>299</v>
      </c>
      <c r="B298" s="11" t="s">
        <v>288</v>
      </c>
      <c r="C298" s="8">
        <f>238.4-15</f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186-5</f>
        <v>181</v>
      </c>
    </row>
    <row r="302" spans="1:3" ht="12.75" customHeight="1">
      <c r="A302" s="6">
        <v>303</v>
      </c>
      <c r="B302" s="7" t="s">
        <v>291</v>
      </c>
      <c r="C302" s="8">
        <f>255.394999999998-150</f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119.680000000002-15</f>
        <v>104.680000000002</v>
      </c>
    </row>
    <row r="315" spans="1:3" ht="12.75">
      <c r="A315" s="6">
        <v>317</v>
      </c>
      <c r="B315" s="10" t="s">
        <v>300</v>
      </c>
      <c r="C315" s="8">
        <f>149.8-15</f>
        <v>134.8</v>
      </c>
    </row>
    <row r="316" spans="1:3" ht="12.75">
      <c r="A316" s="6">
        <v>318</v>
      </c>
      <c r="B316" s="11" t="s">
        <v>301</v>
      </c>
      <c r="C316" s="8">
        <v>77.3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f>153-0.6</f>
        <v>152.4</v>
      </c>
    </row>
    <row r="319" spans="1:3" ht="12.75">
      <c r="A319" s="6">
        <v>321</v>
      </c>
      <c r="B319" s="10" t="s">
        <v>304</v>
      </c>
      <c r="C319" s="8">
        <f>184.4-15-10-15.25-5-15-8-15</f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>
        <f>12.5800000000024-1.5</f>
        <v>11.0800000000024</v>
      </c>
    </row>
    <row r="322" spans="1:3" ht="12.75">
      <c r="A322" s="6">
        <v>324</v>
      </c>
      <c r="B322" s="10" t="s">
        <v>307</v>
      </c>
      <c r="C322" s="8">
        <f>57.8-26-15</f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f>127.2-15-6-5</f>
        <v>101.2</v>
      </c>
    </row>
    <row r="325" spans="1:3" ht="12.75">
      <c r="A325" s="6">
        <v>327</v>
      </c>
      <c r="B325" s="11" t="s">
        <v>310</v>
      </c>
      <c r="C325" s="8">
        <f>287.4-5-5-75</f>
        <v>202.39999999999998</v>
      </c>
    </row>
    <row r="326" spans="1:3" ht="12.75" customHeight="1">
      <c r="A326" s="6">
        <v>328</v>
      </c>
      <c r="B326" s="9" t="s">
        <v>311</v>
      </c>
      <c r="C326" s="8">
        <f>265.6-50-6</f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f>202.8-5-3-5</f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>
        <f>195.2-0.5-3-15-35-5-11.5</f>
        <v>125.19999999999999</v>
      </c>
    </row>
    <row r="331" spans="1:3" ht="12.75" customHeight="1">
      <c r="A331" s="6">
        <v>333</v>
      </c>
      <c r="B331" s="9" t="s">
        <v>316</v>
      </c>
      <c r="C331" s="8">
        <f>248.4-4-15-5-5-3-8</f>
        <v>208.4</v>
      </c>
    </row>
    <row r="332" spans="1:3" ht="12.75" customHeight="1">
      <c r="A332" s="6">
        <v>334</v>
      </c>
      <c r="B332" s="9" t="s">
        <v>317</v>
      </c>
      <c r="C332" s="8">
        <f>79.5250000000001-1-40-5</f>
        <v>33.525000000000105</v>
      </c>
    </row>
    <row r="333" spans="1:3" ht="12.75" customHeight="1">
      <c r="A333" s="6">
        <v>335</v>
      </c>
      <c r="B333" s="9" t="s">
        <v>318</v>
      </c>
      <c r="C333" s="8">
        <f>252.025-10-0.25-15-0.009</f>
        <v>226.76600000000002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f>256.340000000001-35.46</f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>
        <f>122.7-5-11-15-12-12-5-5-3-15</f>
        <v>39.7</v>
      </c>
    </row>
    <row r="338" spans="1:3" ht="12.75" customHeight="1">
      <c r="A338" s="6">
        <v>340</v>
      </c>
      <c r="B338" s="9" t="s">
        <v>323</v>
      </c>
      <c r="C338" s="8">
        <f>397.690000000001-4</f>
        <v>393.690000000001</v>
      </c>
    </row>
    <row r="339" spans="1:3" ht="12.75" customHeight="1">
      <c r="A339" s="6">
        <v>341</v>
      </c>
      <c r="B339" s="9" t="s">
        <v>324</v>
      </c>
      <c r="C339" s="8">
        <f>241.48-6-5-3.25-5</f>
        <v>222.23</v>
      </c>
    </row>
    <row r="340" spans="1:3" ht="12.75" customHeight="1">
      <c r="A340" s="6">
        <v>342</v>
      </c>
      <c r="B340" s="9" t="s">
        <v>325</v>
      </c>
      <c r="C340" s="8">
        <f>225.975-40</f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f>198.880000000002-6-105-15-25-4-4-7</f>
        <v>32.88000000000201</v>
      </c>
    </row>
    <row r="343" spans="1:3" ht="12.75" customHeight="1">
      <c r="A343" s="6">
        <v>345</v>
      </c>
      <c r="B343" s="9" t="s">
        <v>328</v>
      </c>
      <c r="C343" s="8">
        <f>133.875-15</f>
        <v>118.875</v>
      </c>
    </row>
    <row r="344" spans="1:3" ht="12.75" customHeight="1">
      <c r="A344" s="6">
        <v>346</v>
      </c>
      <c r="B344" s="9" t="s">
        <v>329</v>
      </c>
      <c r="C344" s="8">
        <f>97.6400000000012-3</f>
        <v>94.6400000000012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f>137.940000000001-37.44</f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f>149.769999999998-5</f>
        <v>144.769999999998</v>
      </c>
    </row>
    <row r="355" spans="1:3" ht="12.75" customHeight="1">
      <c r="A355" s="6">
        <v>359</v>
      </c>
      <c r="B355" s="9" t="s">
        <v>339</v>
      </c>
      <c r="C355" s="8">
        <f>157.330000000001-20-15.5-15-15-15</f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53.5-12-5-3</f>
        <v>33.5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396.269999999998-200</f>
        <v>196.269999999998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f>47.9949999999977-10</f>
        <v>37.9949999999977</v>
      </c>
    </row>
    <row r="362" spans="1:3" ht="12.75" customHeight="1">
      <c r="A362" s="6">
        <v>366</v>
      </c>
      <c r="B362" s="9" t="s">
        <v>346</v>
      </c>
      <c r="C362" s="8">
        <f>316.7-24.36</f>
        <v>292.34</v>
      </c>
    </row>
    <row r="363" spans="1:3" ht="12.75" customHeight="1">
      <c r="A363" s="6">
        <v>367</v>
      </c>
      <c r="B363" s="9" t="s">
        <v>347</v>
      </c>
      <c r="C363" s="8">
        <f>509.790000000001-3-5</f>
        <v>501.790000000001</v>
      </c>
    </row>
    <row r="364" spans="1:3" ht="12.75" customHeight="1">
      <c r="A364" s="6">
        <v>368</v>
      </c>
      <c r="B364" s="9" t="s">
        <v>348</v>
      </c>
      <c r="C364" s="8">
        <f>205.269999999998-15-4-100-15</f>
        <v>71.26999999999799</v>
      </c>
    </row>
    <row r="365" spans="1:3" ht="12.75">
      <c r="A365" s="6">
        <v>369</v>
      </c>
      <c r="B365" s="10" t="s">
        <v>349</v>
      </c>
      <c r="C365" s="8">
        <f>213.12-15-15-6-5-15-15-15</f>
        <v>127.12</v>
      </c>
    </row>
    <row r="366" spans="1:3" ht="12.75">
      <c r="A366" s="6">
        <v>370</v>
      </c>
      <c r="B366" s="10" t="s">
        <v>350</v>
      </c>
      <c r="C366" s="8">
        <f>232.4-4-1.5</f>
        <v>226.9</v>
      </c>
    </row>
    <row r="367" spans="1:3" ht="12.75" customHeight="1">
      <c r="A367" s="6">
        <v>371</v>
      </c>
      <c r="B367" s="9" t="s">
        <v>351</v>
      </c>
      <c r="C367" s="8">
        <f>202.08-5-85</f>
        <v>112.08000000000001</v>
      </c>
    </row>
    <row r="368" spans="1:3" ht="12.75" customHeight="1">
      <c r="A368" s="6">
        <v>372</v>
      </c>
      <c r="B368" s="9" t="s">
        <v>352</v>
      </c>
      <c r="C368" s="8">
        <v>170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f>135.25-0.25</f>
        <v>135</v>
      </c>
    </row>
    <row r="373" spans="1:3" ht="12.75" customHeight="1">
      <c r="A373" s="6">
        <v>377</v>
      </c>
      <c r="B373" s="12" t="s">
        <v>357</v>
      </c>
      <c r="C373" s="8">
        <f>213.220000000007-5-6-6-6</f>
        <v>190.220000000007</v>
      </c>
    </row>
    <row r="374" spans="1:3" ht="12.75">
      <c r="A374" s="6">
        <v>378</v>
      </c>
      <c r="B374" s="13" t="s">
        <v>358</v>
      </c>
      <c r="C374" s="8" t="s">
        <v>490</v>
      </c>
    </row>
    <row r="375" spans="1:3" ht="12.75">
      <c r="A375" s="6">
        <v>379</v>
      </c>
      <c r="B375" s="13" t="s">
        <v>359</v>
      </c>
      <c r="C375" s="8" t="s">
        <v>490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129.14-2-0.75-8</f>
        <v>118.38999999999999</v>
      </c>
    </row>
    <row r="378" spans="1:3" ht="12.75" customHeight="1">
      <c r="A378" s="6">
        <v>382</v>
      </c>
      <c r="B378" s="12" t="s">
        <v>361</v>
      </c>
      <c r="C378" s="8">
        <f>266.9-50</f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f>385.560000000005-150</f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f>244.8-150</f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f>209.914999999998-16.89</f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f>192.875000000005-5.63</f>
        <v>187.245000000005</v>
      </c>
    </row>
    <row r="389" spans="1:3" ht="12.75" customHeight="1">
      <c r="A389" s="6">
        <v>393</v>
      </c>
      <c r="B389" s="9" t="s">
        <v>370</v>
      </c>
      <c r="C389" s="8">
        <f>255-150</f>
        <v>105</v>
      </c>
    </row>
    <row r="390" spans="1:3" ht="12.75">
      <c r="A390" s="6">
        <v>394</v>
      </c>
      <c r="B390" s="10" t="s">
        <v>371</v>
      </c>
      <c r="C390" s="8">
        <f>265.14-15-10</f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f>111.519999999998-5-10</f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f>134.3-15</f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f>304.895000000005-15-130</f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>
        <f>61.54-25-6-5</f>
        <v>25.54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f>105.185000000005-4.2-9-6</f>
        <v>85.985000000005</v>
      </c>
    </row>
    <row r="413" spans="1:3" ht="12.75" customHeight="1">
      <c r="A413" s="6">
        <v>417</v>
      </c>
      <c r="B413" s="9" t="s">
        <v>391</v>
      </c>
      <c r="C413" s="8" t="s">
        <v>4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f>70.905000000005-4</f>
        <v>66.905000000005</v>
      </c>
    </row>
    <row r="417" spans="1:3" ht="12.75" customHeight="1">
      <c r="A417" s="6">
        <v>421</v>
      </c>
      <c r="B417" s="9" t="s">
        <v>395</v>
      </c>
      <c r="C417" s="8">
        <f>367.68-6-6-15-8.8-25</f>
        <v>306.88</v>
      </c>
    </row>
    <row r="418" spans="1:3" ht="12.75" customHeight="1">
      <c r="A418" s="6">
        <v>422</v>
      </c>
      <c r="B418" s="9" t="s">
        <v>396</v>
      </c>
      <c r="C418" s="8">
        <f>178.269999999995-28.48</f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f>125.75-10-10-10-10-5-6</f>
        <v>74.75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v>228.26499999999504</v>
      </c>
    </row>
    <row r="424" spans="1:3" ht="12.75" customHeight="1">
      <c r="A424" s="6">
        <v>428</v>
      </c>
      <c r="B424" s="9" t="s">
        <v>402</v>
      </c>
      <c r="C424" s="8">
        <f>261.28-26-15-10-14.67-17</f>
        <v>178.60999999999999</v>
      </c>
    </row>
    <row r="425" spans="1:3" ht="12.75" customHeight="1">
      <c r="A425" s="6">
        <v>429</v>
      </c>
      <c r="B425" s="9" t="s">
        <v>403</v>
      </c>
      <c r="C425" s="8">
        <f>444.444999999995-1</f>
        <v>443.444999999995</v>
      </c>
    </row>
    <row r="426" spans="1:3" ht="12.75" customHeight="1">
      <c r="A426" s="6">
        <v>430</v>
      </c>
      <c r="B426" s="9" t="s">
        <v>404</v>
      </c>
      <c r="C426" s="8">
        <f>56.875-5-6-8-11-6-11.5</f>
        <v>9.375</v>
      </c>
    </row>
    <row r="427" spans="1:3" ht="12.75" customHeight="1">
      <c r="A427" s="6">
        <v>431</v>
      </c>
      <c r="B427" s="9" t="s">
        <v>405</v>
      </c>
      <c r="C427" s="8">
        <f>163.2-50-15-6-25</f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f>131.75-5</f>
        <v>126.75</v>
      </c>
    </row>
    <row r="430" spans="1:3" ht="12.75">
      <c r="A430" s="6">
        <v>434</v>
      </c>
      <c r="B430" s="13" t="s">
        <v>408</v>
      </c>
      <c r="C430" s="8">
        <f>111.5-6-12-21-8-18.6</f>
        <v>45.9</v>
      </c>
    </row>
    <row r="431" spans="1:3" ht="17.25" customHeight="1">
      <c r="A431" s="6">
        <v>435</v>
      </c>
      <c r="B431" s="12" t="s">
        <v>409</v>
      </c>
      <c r="C431" s="8">
        <f>151.125-10</f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f>275.4-60-41-3</f>
        <v>171.39999999999998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f>307.719999999998-20-200</f>
        <v>87.71999999999798</v>
      </c>
    </row>
    <row r="436" spans="1:3" ht="12.75" customHeight="1">
      <c r="A436" s="6">
        <v>440</v>
      </c>
      <c r="B436" s="9" t="s">
        <v>414</v>
      </c>
      <c r="C436" s="8">
        <v>155.25</v>
      </c>
    </row>
    <row r="437" spans="1:3" ht="12.75" customHeight="1">
      <c r="A437" s="6">
        <v>441</v>
      </c>
      <c r="B437" s="9" t="s">
        <v>415</v>
      </c>
      <c r="C437" s="8">
        <f>309.4-5-5-15-14.5-15</f>
        <v>254.89999999999998</v>
      </c>
    </row>
    <row r="438" spans="1:3" ht="12.75" customHeight="1">
      <c r="A438" s="6">
        <v>442</v>
      </c>
      <c r="B438" s="9" t="s">
        <v>416</v>
      </c>
      <c r="C438" s="8">
        <f>67.6-5</f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261.8-15</f>
        <v>246.8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>
        <f>233.269999999998-15-38-15-3</f>
        <v>162.269999999998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f>187-70-15-15</f>
        <v>87</v>
      </c>
    </row>
    <row r="451" spans="1:3" ht="12.75" customHeight="1">
      <c r="A451" s="6">
        <v>455</v>
      </c>
      <c r="B451" s="9" t="s">
        <v>427</v>
      </c>
      <c r="C451" s="8">
        <f>32.0700000000099-6</f>
        <v>26.070000000009898</v>
      </c>
    </row>
    <row r="452" spans="1:3" ht="12.75" customHeight="1">
      <c r="A452" s="6">
        <v>456</v>
      </c>
      <c r="B452" s="9" t="s">
        <v>428</v>
      </c>
      <c r="C452" s="8">
        <v>514.0800000000024</v>
      </c>
    </row>
    <row r="453" spans="1:3" ht="12.75" customHeight="1">
      <c r="A453" s="6">
        <v>457</v>
      </c>
      <c r="B453" s="9" t="s">
        <v>427</v>
      </c>
      <c r="C453" s="8">
        <f>194.439999999995-1.5-15</f>
        <v>177.939999999995</v>
      </c>
    </row>
    <row r="454" spans="1:3" ht="12.75" customHeight="1">
      <c r="A454" s="6">
        <v>458</v>
      </c>
      <c r="B454" s="9" t="s">
        <v>427</v>
      </c>
      <c r="C454" s="8">
        <f>251.58-60-130</f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227.36499999999506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f>157.38-35-15-35-25</f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>
        <f>147.880000000005-10-5-100-1</f>
        <v>31.880000000004998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f>102-30</f>
        <v>72</v>
      </c>
    </row>
    <row r="466" spans="1:3" ht="12.75">
      <c r="A466" s="6">
        <v>470</v>
      </c>
      <c r="B466" s="10" t="s">
        <v>435</v>
      </c>
      <c r="C466" s="8" t="s">
        <v>4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f>187-45-30-5-5-15-15-10-5</f>
        <v>57</v>
      </c>
    </row>
    <row r="470" spans="1:3" ht="12.75" customHeight="1">
      <c r="A470" s="6">
        <v>474</v>
      </c>
      <c r="B470" s="12" t="s">
        <v>439</v>
      </c>
      <c r="C470" s="8">
        <f>206.1-15-15-15-15</f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f>281.544999999995-90</f>
        <v>191.544999999995</v>
      </c>
    </row>
    <row r="474" spans="1:3" ht="12.75">
      <c r="A474" s="6">
        <v>478</v>
      </c>
      <c r="B474" s="10" t="s">
        <v>443</v>
      </c>
      <c r="C474" s="8">
        <f>76.4-1.5-15-0.2</f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f>210.8-130</f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6">
        <f>262-15-10-15-16-15</f>
        <v>191</v>
      </c>
    </row>
    <row r="482" spans="1:3" ht="12.75">
      <c r="A482" s="6">
        <v>486</v>
      </c>
      <c r="B482" s="18" t="s">
        <v>489</v>
      </c>
      <c r="C482" s="6" t="s">
        <v>4</v>
      </c>
    </row>
    <row r="483" spans="1:3" ht="12.75">
      <c r="A483" s="6">
        <v>487</v>
      </c>
      <c r="B483" s="18" t="s">
        <v>493</v>
      </c>
      <c r="C483" s="6" t="s">
        <v>4</v>
      </c>
    </row>
    <row r="484" spans="1:3" ht="12.75">
      <c r="A484" s="6">
        <v>488</v>
      </c>
      <c r="B484" s="18" t="s">
        <v>494</v>
      </c>
      <c r="C484" s="6" t="s">
        <v>4</v>
      </c>
    </row>
    <row r="485" spans="1:3" ht="12.75">
      <c r="A485" s="6">
        <v>489</v>
      </c>
      <c r="B485" s="18" t="s">
        <v>491</v>
      </c>
      <c r="C485" s="6" t="s">
        <v>4</v>
      </c>
    </row>
    <row r="486" spans="1:3" ht="12.75">
      <c r="A486" s="6">
        <v>490</v>
      </c>
      <c r="B486" s="18" t="s">
        <v>495</v>
      </c>
      <c r="C486" s="6">
        <v>60</v>
      </c>
    </row>
    <row r="487" spans="1:3" ht="12.75">
      <c r="A487" s="6">
        <v>492</v>
      </c>
      <c r="B487" s="18" t="s">
        <v>497</v>
      </c>
      <c r="C487" s="6">
        <f>200-15-36-20-10-15-15-60</f>
        <v>29</v>
      </c>
    </row>
    <row r="488" spans="1:3" ht="12.75">
      <c r="A488" s="6">
        <v>493</v>
      </c>
      <c r="B488" s="18" t="s">
        <v>492</v>
      </c>
      <c r="C488" s="6" t="s">
        <v>4</v>
      </c>
    </row>
    <row r="489" spans="1:3" ht="12.75">
      <c r="A489" s="6">
        <v>495</v>
      </c>
      <c r="B489" s="18" t="s">
        <v>498</v>
      </c>
      <c r="C489" s="8" t="s">
        <v>4</v>
      </c>
    </row>
    <row r="490" spans="1:3" ht="12.75">
      <c r="A490" s="6">
        <v>496</v>
      </c>
      <c r="B490" s="18" t="s">
        <v>500</v>
      </c>
      <c r="C490" s="8">
        <f>142.4-60-30-10-15</f>
        <v>27.400000000000006</v>
      </c>
    </row>
    <row r="491" spans="1:3" ht="12.75">
      <c r="A491" s="6">
        <v>497</v>
      </c>
      <c r="B491" s="18" t="s">
        <v>499</v>
      </c>
      <c r="C491" s="6" t="s">
        <v>4</v>
      </c>
    </row>
    <row r="492" spans="1:3" ht="12.75">
      <c r="A492" s="6">
        <v>498</v>
      </c>
      <c r="B492" s="18" t="s">
        <v>557</v>
      </c>
      <c r="C492" s="6">
        <f>235-6-15</f>
        <v>214</v>
      </c>
    </row>
    <row r="493" spans="1:3" ht="12.75">
      <c r="A493" s="6">
        <v>499</v>
      </c>
      <c r="B493" s="18" t="s">
        <v>533</v>
      </c>
      <c r="C493" s="6">
        <f>150.4-26-15-10</f>
        <v>99.4</v>
      </c>
    </row>
    <row r="494" spans="1:3" ht="12.75">
      <c r="A494" s="6">
        <v>500</v>
      </c>
      <c r="B494" s="18" t="s">
        <v>542</v>
      </c>
      <c r="C494" s="6">
        <f>150.4-30-60-12.5</f>
        <v>47.900000000000006</v>
      </c>
    </row>
    <row r="495" spans="1:3" ht="12.75">
      <c r="A495" s="6">
        <v>501</v>
      </c>
      <c r="B495" s="18" t="s">
        <v>501</v>
      </c>
      <c r="C495" s="6" t="s">
        <v>4</v>
      </c>
    </row>
    <row r="496" spans="1:3" ht="12.75">
      <c r="A496" s="6">
        <v>502</v>
      </c>
      <c r="B496" s="18" t="s">
        <v>506</v>
      </c>
      <c r="C496" s="8">
        <f>142.4-15-5-59-10</f>
        <v>53.400000000000006</v>
      </c>
    </row>
    <row r="497" spans="1:3" ht="12.75">
      <c r="A497" s="6">
        <v>503</v>
      </c>
      <c r="B497" s="18" t="s">
        <v>507</v>
      </c>
      <c r="C497" s="8" t="s">
        <v>4</v>
      </c>
    </row>
    <row r="498" spans="1:3" ht="12.75">
      <c r="A498" s="6">
        <v>504</v>
      </c>
      <c r="B498" s="18" t="s">
        <v>508</v>
      </c>
      <c r="C498" s="8">
        <f>142.4-70-15.54-30</f>
        <v>26.860000000000007</v>
      </c>
    </row>
    <row r="499" spans="1:3" ht="12.75">
      <c r="A499" s="6">
        <v>505</v>
      </c>
      <c r="B499" s="18" t="s">
        <v>513</v>
      </c>
      <c r="C499" s="8" t="s">
        <v>4</v>
      </c>
    </row>
    <row r="500" spans="1:3" ht="12.75">
      <c r="A500" s="6">
        <v>506</v>
      </c>
      <c r="B500" s="18" t="s">
        <v>513</v>
      </c>
      <c r="C500" s="8" t="s">
        <v>4</v>
      </c>
    </row>
    <row r="501" spans="1:3" ht="12.75">
      <c r="A501" s="19" t="s">
        <v>509</v>
      </c>
      <c r="B501" s="18"/>
      <c r="C501" s="8" t="s">
        <v>4</v>
      </c>
    </row>
    <row r="502" spans="1:3" ht="12.75">
      <c r="A502" s="19" t="s">
        <v>517</v>
      </c>
      <c r="B502" s="18" t="s">
        <v>523</v>
      </c>
      <c r="C502" s="8" t="s">
        <v>4</v>
      </c>
    </row>
    <row r="503" spans="1:3" ht="12.75">
      <c r="A503" s="19" t="s">
        <v>518</v>
      </c>
      <c r="B503" s="18" t="s">
        <v>521</v>
      </c>
      <c r="C503" s="8">
        <v>13.5</v>
      </c>
    </row>
    <row r="504" spans="1:3" ht="12.75">
      <c r="A504" s="19" t="s">
        <v>519</v>
      </c>
      <c r="B504" s="18" t="s">
        <v>522</v>
      </c>
      <c r="C504" s="8">
        <f>82.5-50</f>
        <v>32.5</v>
      </c>
    </row>
    <row r="505" spans="1:3" ht="25.5">
      <c r="A505" s="19" t="s">
        <v>520</v>
      </c>
      <c r="B505" s="20" t="s">
        <v>524</v>
      </c>
      <c r="C505" s="8">
        <v>122.5</v>
      </c>
    </row>
    <row r="506" spans="1:3" ht="12.75">
      <c r="A506" s="19" t="s">
        <v>525</v>
      </c>
      <c r="B506" s="20" t="s">
        <v>526</v>
      </c>
      <c r="C506" s="8" t="s">
        <v>4</v>
      </c>
    </row>
    <row r="507" spans="1:3" ht="12.75">
      <c r="A507" s="19" t="s">
        <v>558</v>
      </c>
      <c r="B507" s="20" t="s">
        <v>559</v>
      </c>
      <c r="C507" s="8">
        <f>235-150</f>
        <v>85</v>
      </c>
    </row>
    <row r="508" spans="1:3" ht="12.75">
      <c r="A508" s="19" t="s">
        <v>567</v>
      </c>
      <c r="B508" s="20" t="s">
        <v>568</v>
      </c>
      <c r="C508" s="8">
        <f>150.8</f>
        <v>150.8</v>
      </c>
    </row>
    <row r="509" spans="1:3" ht="12.75">
      <c r="A509" s="19" t="s">
        <v>555</v>
      </c>
      <c r="B509" s="20" t="s">
        <v>556</v>
      </c>
      <c r="C509" s="8">
        <f>594.09-30-40</f>
        <v>524.09</v>
      </c>
    </row>
    <row r="510" spans="1:3" ht="12.75">
      <c r="A510" s="19" t="s">
        <v>543</v>
      </c>
      <c r="B510" s="20" t="s">
        <v>544</v>
      </c>
      <c r="C510" s="8">
        <f>235-6-5-80</f>
        <v>144</v>
      </c>
    </row>
    <row r="511" spans="1:3" ht="12.75">
      <c r="A511" s="19" t="s">
        <v>572</v>
      </c>
      <c r="B511" s="20" t="s">
        <v>571</v>
      </c>
      <c r="C511" s="8">
        <f>150.88-15</f>
        <v>135.88</v>
      </c>
    </row>
    <row r="512" spans="1:3" ht="12.75">
      <c r="A512" s="19" t="s">
        <v>551</v>
      </c>
      <c r="B512" s="20" t="s">
        <v>552</v>
      </c>
      <c r="C512" s="8">
        <f>943-37.17</f>
        <v>905.83</v>
      </c>
    </row>
    <row r="513" spans="1:3" ht="12.75">
      <c r="A513" s="19" t="s">
        <v>560</v>
      </c>
      <c r="B513" s="20" t="s">
        <v>561</v>
      </c>
      <c r="C513" s="8">
        <f>150.4-6-15</f>
        <v>129.4</v>
      </c>
    </row>
    <row r="514" spans="1:3" ht="12.75">
      <c r="A514" s="19" t="s">
        <v>527</v>
      </c>
      <c r="B514" s="20" t="s">
        <v>530</v>
      </c>
      <c r="C514" s="8" t="s">
        <v>4</v>
      </c>
    </row>
    <row r="515" spans="1:3" ht="12.75">
      <c r="A515" s="19" t="s">
        <v>562</v>
      </c>
      <c r="B515" s="20" t="s">
        <v>563</v>
      </c>
      <c r="C515" s="8">
        <f>943-148</f>
        <v>795</v>
      </c>
    </row>
    <row r="516" spans="1:3" ht="12.75">
      <c r="A516" s="19" t="s">
        <v>540</v>
      </c>
      <c r="B516" s="20" t="s">
        <v>541</v>
      </c>
      <c r="C516" s="8">
        <f>595.594-15</f>
        <v>580.594</v>
      </c>
    </row>
    <row r="517" spans="1:3" ht="12.75">
      <c r="A517" s="19" t="s">
        <v>564</v>
      </c>
      <c r="B517" s="20" t="s">
        <v>565</v>
      </c>
      <c r="C517" s="8">
        <f>594.09-13.5</f>
        <v>580.59</v>
      </c>
    </row>
    <row r="518" spans="1:3" ht="12.75">
      <c r="A518" s="19" t="s">
        <v>553</v>
      </c>
      <c r="B518" s="20" t="s">
        <v>554</v>
      </c>
      <c r="C518" s="8">
        <f>150.4-15</f>
        <v>135.4</v>
      </c>
    </row>
    <row r="519" spans="1:3" ht="25.5">
      <c r="A519" s="19" t="s">
        <v>510</v>
      </c>
      <c r="B519" s="20" t="s">
        <v>515</v>
      </c>
      <c r="C519" s="8" t="s">
        <v>4</v>
      </c>
    </row>
    <row r="520" spans="1:3" ht="27.75" customHeight="1">
      <c r="A520" s="19" t="s">
        <v>535</v>
      </c>
      <c r="B520" s="20" t="s">
        <v>536</v>
      </c>
      <c r="C520" s="8">
        <f>235-125-20-5-10-15-15</f>
        <v>45</v>
      </c>
    </row>
    <row r="521" spans="1:3" ht="12.75">
      <c r="A521" s="19" t="s">
        <v>502</v>
      </c>
      <c r="B521" s="18" t="s">
        <v>504</v>
      </c>
      <c r="C521" s="6" t="s">
        <v>4</v>
      </c>
    </row>
    <row r="522" spans="1:3" ht="12.75">
      <c r="A522" s="19" t="s">
        <v>528</v>
      </c>
      <c r="B522" s="18" t="s">
        <v>529</v>
      </c>
      <c r="C522" s="6" t="s">
        <v>4</v>
      </c>
    </row>
    <row r="523" spans="1:3" ht="12.75">
      <c r="A523" s="19" t="s">
        <v>531</v>
      </c>
      <c r="B523" s="18" t="s">
        <v>532</v>
      </c>
      <c r="C523" s="6" t="s">
        <v>4</v>
      </c>
    </row>
    <row r="524" spans="1:3" ht="12.75">
      <c r="A524" s="19" t="s">
        <v>534</v>
      </c>
      <c r="B524" s="18" t="s">
        <v>537</v>
      </c>
      <c r="C524" s="6">
        <f>940-15</f>
        <v>925</v>
      </c>
    </row>
    <row r="525" spans="1:3" ht="12.75">
      <c r="A525" s="19" t="s">
        <v>503</v>
      </c>
      <c r="B525" s="18" t="s">
        <v>505</v>
      </c>
      <c r="C525" s="6" t="s">
        <v>4</v>
      </c>
    </row>
    <row r="526" spans="1:3" ht="12.75">
      <c r="A526" s="19" t="s">
        <v>545</v>
      </c>
      <c r="B526" s="18" t="s">
        <v>546</v>
      </c>
      <c r="C526" s="6">
        <f>940-100</f>
        <v>840</v>
      </c>
    </row>
    <row r="527" spans="1:3" ht="12.75">
      <c r="A527" s="19" t="s">
        <v>538</v>
      </c>
      <c r="B527" s="18" t="s">
        <v>539</v>
      </c>
      <c r="C527" s="6">
        <f>376-15</f>
        <v>361</v>
      </c>
    </row>
    <row r="528" spans="1:3" ht="12.75">
      <c r="A528" s="19" t="s">
        <v>511</v>
      </c>
      <c r="B528" s="18" t="s">
        <v>514</v>
      </c>
      <c r="C528" s="6" t="s">
        <v>4</v>
      </c>
    </row>
    <row r="529" spans="1:3" ht="14.25" customHeight="1">
      <c r="A529" s="19" t="s">
        <v>574</v>
      </c>
      <c r="B529" s="18" t="s">
        <v>575</v>
      </c>
      <c r="C529" s="6">
        <f>940-235.3</f>
        <v>704.7</v>
      </c>
    </row>
    <row r="530" spans="1:3" ht="12.75">
      <c r="A530" s="19" t="s">
        <v>569</v>
      </c>
      <c r="B530" s="18" t="s">
        <v>570</v>
      </c>
      <c r="C530" s="6">
        <f>594.09-15</f>
        <v>579.09</v>
      </c>
    </row>
    <row r="531" spans="1:3" ht="27.75" customHeight="1">
      <c r="A531" s="19" t="s">
        <v>512</v>
      </c>
      <c r="B531" s="20" t="s">
        <v>516</v>
      </c>
      <c r="C531" s="6" t="s">
        <v>4</v>
      </c>
    </row>
    <row r="532" spans="1:3" ht="15" customHeight="1">
      <c r="A532" s="19" t="s">
        <v>566</v>
      </c>
      <c r="B532" s="18" t="s">
        <v>573</v>
      </c>
      <c r="C532" s="6">
        <f>150.4-15-15-30</f>
        <v>90.4</v>
      </c>
    </row>
  </sheetData>
  <sheetProtection/>
  <autoFilter ref="A4:C532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">
      <selection activeCell="G25" sqref="G25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549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2505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550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2021-04-02T06:26:47Z</dcterms:modified>
  <cp:category/>
  <cp:version/>
  <cp:contentType/>
  <cp:contentStatus/>
</cp:coreProperties>
</file>