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05" windowHeight="12045" tabRatio="849" firstSheet="1" activeTab="1"/>
  </bookViews>
  <sheets>
    <sheet name=" до 670 кВт " sheetId="1" state="hidden" r:id="rId1"/>
    <sheet name="Приложение2" sheetId="2" r:id="rId2"/>
    <sheet name="Приложение3" sheetId="3" r:id="rId3"/>
    <sheet name="Приложение4" sheetId="4" r:id="rId4"/>
    <sheet name="Приложение5" sheetId="5" r:id="rId5"/>
    <sheet name="Приложение6" sheetId="6" r:id="rId6"/>
    <sheet name="Приложение7" sheetId="7" r:id="rId7"/>
    <sheet name="Приложение8" sheetId="8" r:id="rId8"/>
    <sheet name="Приложение9" sheetId="9" r:id="rId9"/>
    <sheet name="Приложение 1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fn.SUMIFS" hidden="1">#NAME?</definedName>
    <definedName name="Z_A86F0F1C_7EC2_4F4C_89CA_7372B7258A03_.wvu.PrintArea" localSheetId="0" hidden="1">' до 670 кВт '!$A$1:$H$29</definedName>
    <definedName name="Z_A86F0F1C_7EC2_4F4C_89CA_7372B7258A03_.wvu.PrintArea" localSheetId="2" hidden="1">'Приложение3'!$A$1:$E$20</definedName>
    <definedName name="Z_A86F0F1C_7EC2_4F4C_89CA_7372B7258A03_.wvu.PrintArea" localSheetId="6" hidden="1">'Приложение7'!$A$1:$E$17</definedName>
    <definedName name="Должность_НачОтд">'[1]Настройки'!$D$14</definedName>
    <definedName name="_xlnm.Print_Area" localSheetId="0">' до 670 кВт '!$A$1:$H$29</definedName>
    <definedName name="_xlnm.Print_Area" localSheetId="2">'Приложение3'!$A$1:$E$34</definedName>
    <definedName name="_xlnm.Print_Area" localSheetId="4">'Приложение5'!$A$1:$D$36</definedName>
    <definedName name="_xlnm.Print_Area" localSheetId="6">'Приложение7'!$A$1:$E$17</definedName>
    <definedName name="Телефон_Исп">'[1]Настройки'!$D$18</definedName>
    <definedName name="ФИО_Исп">'[1]Настройки'!$D$17</definedName>
    <definedName name="ФИО_НачОтд">'[1]Настройки'!$D$15</definedName>
  </definedNames>
  <calcPr fullCalcOnLoad="1"/>
</workbook>
</file>

<file path=xl/sharedStrings.xml><?xml version="1.0" encoding="utf-8"?>
<sst xmlns="http://schemas.openxmlformats.org/spreadsheetml/2006/main" count="2816" uniqueCount="692">
  <si>
    <t>№ п/п</t>
  </si>
  <si>
    <t>0,4 кВ</t>
  </si>
  <si>
    <t>Ставка для расчета платы по каждому мероприятию, руб./кВт без НДС</t>
  </si>
  <si>
    <t>Уровень напряжения</t>
  </si>
  <si>
    <t>Разработка сетевой организацией проектной документации</t>
  </si>
  <si>
    <t>Выполнение сетевой организацией мероприятий, связанных со строительством "последняя миля"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</si>
  <si>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</si>
  <si>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</si>
  <si>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 xml:space="preserve">Калькуляция о стоимости мероприятий, осуществляемых при технологическом присоединении единицы мощности (1 кВт) </t>
  </si>
  <si>
    <t>Наименование мероприятий</t>
  </si>
  <si>
    <t>Подготовка сетевой организацией технических условий и их согласование</t>
  </si>
  <si>
    <t xml:space="preserve"> 3.1</t>
  </si>
  <si>
    <t>строительство воздушных линий</t>
  </si>
  <si>
    <t xml:space="preserve"> 3.2</t>
  </si>
  <si>
    <t>строительство кабельных линий</t>
  </si>
  <si>
    <t xml:space="preserve"> 3.3</t>
  </si>
  <si>
    <t>строительство пунктов секционирования</t>
  </si>
  <si>
    <t xml:space="preserve"> 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</si>
  <si>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</si>
  <si>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 xml:space="preserve"> 3.5</t>
  </si>
  <si>
    <t>строительство центров питания, подстанций уровнем напряжения 35 кВ и выше (ПС)</t>
  </si>
  <si>
    <t>Проверка сетевой организацией выполнения Заявителем ТУ</t>
  </si>
  <si>
    <t>Разбивка НВВ по каждому мероприятию, руб. без НДС</t>
  </si>
  <si>
    <t>Максимальная заявленная мощность, кВт</t>
  </si>
  <si>
    <t>1 - 20 кВ</t>
  </si>
  <si>
    <t>ПРИЛОЖЕНИЕ 4</t>
  </si>
  <si>
    <t>Заявители, свыше 15 кВт до 670 кВт</t>
  </si>
  <si>
    <t>Единица измерения</t>
  </si>
  <si>
    <t>С1</t>
  </si>
  <si>
    <t>Категория заявителей</t>
  </si>
  <si>
    <t>Показатели</t>
  </si>
  <si>
    <t>1.</t>
  </si>
  <si>
    <t>Приложение №2</t>
  </si>
  <si>
    <t>на 2016 год</t>
  </si>
  <si>
    <t>АО "ТКС "Электрические сети"</t>
  </si>
  <si>
    <t>Обозначение ставки</t>
  </si>
  <si>
    <t>Наименование стандартизированных 
тарифных ставок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</si>
  <si>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</si>
  <si>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</si>
  <si>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</si>
  <si>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</si>
  <si>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Стандартизированные тарифные ставки</t>
  </si>
  <si>
    <t>Приложение №3</t>
  </si>
  <si>
    <t>СТАНДАРТИЗИРОВАННЫЕ ТАРИФНЫЕ СТАВКИ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</si>
  <si>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не менее 8900 кВт</t>
  </si>
  <si>
    <t>С1.1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</si>
  <si>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</si>
  <si>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С1.2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</si>
  <si>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</si>
  <si>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С2.1</t>
  </si>
  <si>
    <t>рублей/км</t>
  </si>
  <si>
    <t>С2.2</t>
  </si>
  <si>
    <t>С3.1</t>
  </si>
  <si>
    <t>С3.2</t>
  </si>
  <si>
    <t>ПРОГНОЗНЫЕ СВЕДЕНИЯ</t>
  </si>
  <si>
    <t>о расходах за технологическое присоединение</t>
  </si>
  <si>
    <t>Полное наименование</t>
  </si>
  <si>
    <t>Сокращенное наименование</t>
  </si>
  <si>
    <t>Место нахождения</t>
  </si>
  <si>
    <t>Адрес юридического лица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</si>
  <si>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</si>
  <si>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</si>
  <si>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</si>
  <si>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</si>
  <si>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</si>
  <si>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</si>
  <si>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РАСХОДЫ НА МЕРОПРИЯТИЯ</t>
  </si>
  <si>
    <t>осуществляемые при технологическом присоединении</t>
  </si>
  <si>
    <t>№п/п</t>
  </si>
  <si>
    <t>Распределение необходимой валовой 
выручки * (рублей)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</si>
  <si>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</si>
  <si>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</si>
  <si>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</si>
  <si>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</si>
  <si>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услуги связи</t>
  </si>
  <si>
    <t>плата за аренду имущества</t>
  </si>
  <si>
    <t>расходы на услуги банков</t>
  </si>
  <si>
    <t>прочие обоснованные расходы</t>
  </si>
  <si>
    <t>в том числе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</si>
  <si>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</si>
  <si>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</si>
  <si>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</si>
  <si>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</si>
  <si>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г. Тамбов, ул. Ст. Разина,6</t>
  </si>
  <si>
    <t>Демин Юрий Николаевич</t>
  </si>
  <si>
    <t>info_takc@tcselnet.ru</t>
  </si>
  <si>
    <t>70-11-01</t>
  </si>
  <si>
    <t>72-72-82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</si>
  <si>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</si>
  <si>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-</t>
  </si>
  <si>
    <t>(в ред. Постановления Правительства РФ</t>
  </si>
  <si>
    <t>от 17.09.2015 № 987)</t>
  </si>
  <si>
    <t>2.</t>
  </si>
  <si>
    <t>3.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</si>
  <si>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</si>
  <si>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</si>
  <si>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</si>
  <si>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</si>
  <si>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</si>
  <si>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</si>
  <si>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</si>
  <si>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</si>
  <si>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</si>
  <si>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</si>
  <si>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</si>
  <si>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</si>
  <si>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</si>
  <si>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другие прочие расходы, связанные с производством и реализацией</t>
  </si>
  <si>
    <t>внереализационные расходы - всего</t>
  </si>
  <si>
    <t>процент за пользование кредитом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</si>
  <si>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</si>
  <si>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</si>
  <si>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</si>
  <si>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Приложение № 5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</si>
  <si>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</si>
  <si>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</si>
  <si>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</si>
  <si>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Наименование 
мероприятий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</si>
  <si>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</si>
  <si>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</si>
  <si>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</si>
  <si>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</si>
  <si>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Приложение № 6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</si>
  <si>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</si>
  <si>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</si>
  <si>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</si>
  <si>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</si>
  <si>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</si>
  <si>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</si>
  <si>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Приложение № 7</t>
  </si>
  <si>
    <t>Приложение № 8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</si>
  <si>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</si>
  <si>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</si>
  <si>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</si>
  <si>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</si>
  <si>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</si>
  <si>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</si>
  <si>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</si>
  <si>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</si>
  <si>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</si>
  <si>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</si>
  <si>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</si>
  <si>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</si>
  <si>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</si>
  <si>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</si>
  <si>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</si>
  <si>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</si>
  <si>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</si>
  <si>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</si>
  <si>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</si>
  <si>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</si>
  <si>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</si>
  <si>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</si>
  <si>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9</t>
  </si>
  <si>
    <t>к стандартам раскрытия информации субъектами</t>
  </si>
  <si>
    <t xml:space="preserve"> оптового и розничных рынков электрической энергии</t>
  </si>
  <si>
    <t>Приложение №4</t>
  </si>
  <si>
    <r>
      <t>_____</t>
    </r>
    <r>
      <rPr>
        <sz val="10"/>
        <rFont val="Arial"/>
        <family val="2"/>
      </rPr>
      <t>*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</si>
  <si>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Arial"/>
        <family val="2"/>
      </rPr>
      <t>**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</si>
  <si>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*Согласно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</si>
  <si>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к стандартам раскрытия информации субъектами оптового
 и розничных рынков электрической энергии</t>
  </si>
  <si>
    <t>(в ред. Постановления Правительства РФ
 от 17.09.2015 № 987)</t>
  </si>
  <si>
    <t>к стандартам раскрытия информации субъектами оптового
и розничных рынков электрической энергии</t>
  </si>
  <si>
    <t>к стандартам раскрытия информации субъектами оптового 
и розничных рынков электрической энергии</t>
  </si>
  <si>
    <t>о длине линий электропередачи и об объемах максимальной мощности
 построенных объектов за 3 предыдущих года</t>
  </si>
  <si>
    <t>Р А С Ч Е 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</si>
  <si>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</si>
  <si>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</si>
  <si>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</si>
  <si>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Объем максимальной мощности (кВт)</t>
  </si>
  <si>
    <t>С2</t>
  </si>
  <si>
    <t>Строительство воздушных линий электропередачи</t>
  </si>
  <si>
    <t>С3</t>
  </si>
  <si>
    <t>Строительство кабельных линий электропередачи</t>
  </si>
  <si>
    <t>С3.3</t>
  </si>
  <si>
    <t>С3.4</t>
  </si>
  <si>
    <t>С3.5</t>
  </si>
  <si>
    <t>С3.6</t>
  </si>
  <si>
    <t xml:space="preserve">Строительство подстанций </t>
  </si>
  <si>
    <t>Акционерное общество «Объединенные региональные электрические сети Тамбова»</t>
  </si>
  <si>
    <t>АО "ОРЭС-Тамбов"</t>
  </si>
  <si>
    <t xml:space="preserve">На уровне напряжения до 0,4 кВ </t>
  </si>
  <si>
    <t xml:space="preserve">На уровне напряжения 6-10 кВ </t>
  </si>
  <si>
    <t>КТП киоскового типа (с двумя трансформаторами номинальной мощностью трансформатора 250 кВА)</t>
  </si>
  <si>
    <t>КТП киоскового типа (с двумя трансформаторами номинальной мощностью трансформатора 400 кВА)</t>
  </si>
  <si>
    <t>КТП блочного типа (сэндвич-панели с двумя трансформаторами номинальной мощностью трансформатора 400 кВА)</t>
  </si>
  <si>
    <t>на 2020 год</t>
  </si>
  <si>
    <t>рублей за одно присоединение</t>
  </si>
  <si>
    <t>На уровне напряжения до 0,4 кВ открытым способом
(1 кабель в траншее)</t>
  </si>
  <si>
    <t>На уровне напряжения до 0,4 кВ открытым способом
(2 кабеля в траншее)</t>
  </si>
  <si>
    <t>На уровне напряжения 6-10 кВ открытым способом (1 кабель в траншее) сечением до 185 мм2</t>
  </si>
  <si>
    <t>На уровне напряжения 6-10 кВ открытым способом (2 кабеля в траншее) сечением до 185 мм2</t>
  </si>
  <si>
    <t>На уровне напряжения 6-10 кВ открытым способом (2 кабеля в траншее) 185-300 мм2</t>
  </si>
  <si>
    <t xml:space="preserve">Прокладка кабеля с устройством специального перехода через препятствия (ГНБ) </t>
  </si>
  <si>
    <t>С5</t>
  </si>
  <si>
    <t>С5.1</t>
  </si>
  <si>
    <t>С5.2</t>
  </si>
  <si>
    <t>КТП (с одним трансформатором номинальной мощностью трансформатора 25 кВА)</t>
  </si>
  <si>
    <t>КТП (с одним трансформатором номинальной мощностью трансформатора 160 кВА)</t>
  </si>
  <si>
    <t>КТП (с одним трансформатором номинальной мощностью трансформатора 250 кВА)</t>
  </si>
  <si>
    <t>С5.3</t>
  </si>
  <si>
    <t>С5.4</t>
  </si>
  <si>
    <t>С5.5</t>
  </si>
  <si>
    <t>С5.6</t>
  </si>
  <si>
    <t>Ожидаемые данные 
за 2019 год</t>
  </si>
  <si>
    <t>Плановые 
показатели 
на 2020 год</t>
  </si>
  <si>
    <t>Приложение N 1</t>
  </si>
  <si>
    <t>к Методическим указаниям по определению</t>
  </si>
  <si>
    <t>размера платы за технологическое</t>
  </si>
  <si>
    <t>присоединение к электрическим сетям</t>
  </si>
  <si>
    <t xml:space="preserve">Расходы на строительство введенных в эксплуатацию объектов электросетевого хозяйства 
для целей технологического присоединения 
и для целей реализации иных мероприятий инвестиционной программы </t>
  </si>
  <si>
    <t xml:space="preserve">  АО "ОРЭС-Тамбов" за 2016-2018 гг.</t>
  </si>
  <si>
    <t xml:space="preserve">N п/п </t>
  </si>
  <si>
    <t>Объект электросетевого хозяйства</t>
  </si>
  <si>
    <t>Год ввода объекта</t>
  </si>
  <si>
    <t xml:space="preserve"> Уровень напряжения, кВ</t>
  </si>
  <si>
    <t xml:space="preserve">Протяженность (для линий электропередачи), м </t>
  </si>
  <si>
    <t xml:space="preserve">Пропускная способность, кВт/ Максимальная мощность, кВт </t>
  </si>
  <si>
    <t>1</t>
  </si>
  <si>
    <t>Строительство воздушных линий</t>
  </si>
  <si>
    <t>1.1</t>
  </si>
  <si>
    <t>Материал опоры: деревянные</t>
  </si>
  <si>
    <t>1.1.1</t>
  </si>
  <si>
    <t>Тип провода: изолированный провод</t>
  </si>
  <si>
    <t>1.1.1.1</t>
  </si>
  <si>
    <t>Материал провода: медный</t>
  </si>
  <si>
    <t>1.1.1.1.1</t>
  </si>
  <si>
    <t>до 50 квадратных мм включительно</t>
  </si>
  <si>
    <t/>
  </si>
  <si>
    <t>1.1.1.1.2</t>
  </si>
  <si>
    <t>от 50 до 100 квадратных мм включительно</t>
  </si>
  <si>
    <t>1.1.1.1.3</t>
  </si>
  <si>
    <t>от 100 до 200 квадратных мм включительно</t>
  </si>
  <si>
    <t>1.1.1.1.4</t>
  </si>
  <si>
    <t>от 200 до 500 квадратных мм включительно</t>
  </si>
  <si>
    <t>1.1.1.1.5</t>
  </si>
  <si>
    <t>от 500 до 800 квадратных мм включительно</t>
  </si>
  <si>
    <t>1.1.1.1.6</t>
  </si>
  <si>
    <t>свыше 800 квадратных мм</t>
  </si>
  <si>
    <t>1.1.1.2</t>
  </si>
  <si>
    <t>Материал провода: стальной</t>
  </si>
  <si>
    <t>1.1.1.2.1</t>
  </si>
  <si>
    <t>1.1.1.2.2</t>
  </si>
  <si>
    <t>1.1.1.2.3</t>
  </si>
  <si>
    <t>1.1.1.2.4</t>
  </si>
  <si>
    <t>1.1.1.2.5</t>
  </si>
  <si>
    <t>1.1.1.2.6</t>
  </si>
  <si>
    <t>1.1.1.3</t>
  </si>
  <si>
    <t>Материал провода: сталеалюминиевый</t>
  </si>
  <si>
    <t>1.1.1.3.1</t>
  </si>
  <si>
    <t>1.1.1.3.2</t>
  </si>
  <si>
    <t>1.1.1.3.3</t>
  </si>
  <si>
    <t>1.1.1.3.4</t>
  </si>
  <si>
    <t>1.1.1.3.5</t>
  </si>
  <si>
    <t>1.1.1.3.6</t>
  </si>
  <si>
    <t>1.1.1.4</t>
  </si>
  <si>
    <t>Материал провода: алюминиевый</t>
  </si>
  <si>
    <t>1.1.1.4.1</t>
  </si>
  <si>
    <t>1.1.1.4.2</t>
  </si>
  <si>
    <t>1.1.1.4.3</t>
  </si>
  <si>
    <t>1.1.1.4.4</t>
  </si>
  <si>
    <t>1.1.1.4.5</t>
  </si>
  <si>
    <t>1.1.1.4.6</t>
  </si>
  <si>
    <t>1.1.2</t>
  </si>
  <si>
    <t>Тип провода: неизолированный провод</t>
  </si>
  <si>
    <t>1.1.2.1</t>
  </si>
  <si>
    <t>1.1.2.1.1</t>
  </si>
  <si>
    <t>1.1.2.1.2</t>
  </si>
  <si>
    <t>1.1.2.1.3</t>
  </si>
  <si>
    <t>1.1.2.1.4</t>
  </si>
  <si>
    <t>1.1.2.1.5</t>
  </si>
  <si>
    <t>1.1.2.1.6</t>
  </si>
  <si>
    <t>1.1.2.2</t>
  </si>
  <si>
    <t>1.1.2.2.1</t>
  </si>
  <si>
    <t>1.1.2.2.2</t>
  </si>
  <si>
    <t>1.1.2.2.3</t>
  </si>
  <si>
    <t>1.1.2.2.4</t>
  </si>
  <si>
    <t>1.1.2.2.5</t>
  </si>
  <si>
    <t>1.1.2.2.6</t>
  </si>
  <si>
    <t>1.1.2.3</t>
  </si>
  <si>
    <t>1.1.2.3.1</t>
  </si>
  <si>
    <t>1.1.2.3.2</t>
  </si>
  <si>
    <t>1.1.2.3.3</t>
  </si>
  <si>
    <t>1.1.2.3.4</t>
  </si>
  <si>
    <t>1.1.2.3.5</t>
  </si>
  <si>
    <t>1.1.2.3.6</t>
  </si>
  <si>
    <t>1.1.2.4</t>
  </si>
  <si>
    <t>1.1.2.4.1</t>
  </si>
  <si>
    <t>1.1.2.4.2</t>
  </si>
  <si>
    <t>1.1.2.4.3</t>
  </si>
  <si>
    <t>1.1.2.4.4</t>
  </si>
  <si>
    <t>1.1.2.4.5</t>
  </si>
  <si>
    <t>1.1.2.4.6</t>
  </si>
  <si>
    <t>1.2</t>
  </si>
  <si>
    <t>Материал опоры: металлические</t>
  </si>
  <si>
    <t>1.2.1</t>
  </si>
  <si>
    <t>1.2.1.1</t>
  </si>
  <si>
    <t>1.2.1.1.1</t>
  </si>
  <si>
    <t>1.2.1.1.2</t>
  </si>
  <si>
    <t>1.2.1.1.3</t>
  </si>
  <si>
    <t>1.2.1.1.4</t>
  </si>
  <si>
    <t>1.2.1.1.5</t>
  </si>
  <si>
    <t>1.2.1.1.6</t>
  </si>
  <si>
    <t>1.2.1.2</t>
  </si>
  <si>
    <t>1.2.1.2.1</t>
  </si>
  <si>
    <t>1.2.1.2.2</t>
  </si>
  <si>
    <t>1.2.1.2.3</t>
  </si>
  <si>
    <t>1.2.1.2.4</t>
  </si>
  <si>
    <t>1.2.1.2.5</t>
  </si>
  <si>
    <t>1.2.1.2.6</t>
  </si>
  <si>
    <t>1.2.1.3</t>
  </si>
  <si>
    <t>1.2.1.3.1</t>
  </si>
  <si>
    <t>1.2.1.3.2</t>
  </si>
  <si>
    <t>1.2.1.3.3</t>
  </si>
  <si>
    <t>1.2.1.3.4</t>
  </si>
  <si>
    <t>1.2.1.3.5</t>
  </si>
  <si>
    <t>1.2.1.3.6</t>
  </si>
  <si>
    <t>1.2.1.4</t>
  </si>
  <si>
    <t>1.2.1.4.1</t>
  </si>
  <si>
    <t>1.2.1.4.2</t>
  </si>
  <si>
    <t>1.2.1.4.3</t>
  </si>
  <si>
    <t>1.2.1.4.4</t>
  </si>
  <si>
    <t>1.2.1.4.5</t>
  </si>
  <si>
    <t>1.2.1.4.6</t>
  </si>
  <si>
    <t>1.2.2</t>
  </si>
  <si>
    <t>1.2.2.1</t>
  </si>
  <si>
    <t>1.2.2.1.1</t>
  </si>
  <si>
    <t>1.2.2.1.2</t>
  </si>
  <si>
    <t>1.2.2.1.3</t>
  </si>
  <si>
    <t>1.2.2.1.4</t>
  </si>
  <si>
    <t>1.2.2.1.5</t>
  </si>
  <si>
    <t>1.2.2.1.6</t>
  </si>
  <si>
    <t>1.2.2.2</t>
  </si>
  <si>
    <t>1.2.2.2.1</t>
  </si>
  <si>
    <t>1.2.2.2.2</t>
  </si>
  <si>
    <t>1.2.2.2.3</t>
  </si>
  <si>
    <t>1.2.2.2.4</t>
  </si>
  <si>
    <t>1.2.2.2.5</t>
  </si>
  <si>
    <t>1.2.2.2.6</t>
  </si>
  <si>
    <t>1.2.2.3</t>
  </si>
  <si>
    <t>1.2.2.3.1</t>
  </si>
  <si>
    <t>1.2.2.3.2</t>
  </si>
  <si>
    <t>1.2.2.3.3</t>
  </si>
  <si>
    <t>1.2.2.3.4</t>
  </si>
  <si>
    <t>1.2.2.3.5</t>
  </si>
  <si>
    <t>1.2.2.3.6</t>
  </si>
  <si>
    <t>1.2.2.4</t>
  </si>
  <si>
    <t>1.2.2.4.1</t>
  </si>
  <si>
    <t>1.2.2.4.2</t>
  </si>
  <si>
    <t>1.2.2.4.3</t>
  </si>
  <si>
    <t>1.2.2.4.4</t>
  </si>
  <si>
    <t>1.2.2.4.5</t>
  </si>
  <si>
    <t>1.2.2.4.6</t>
  </si>
  <si>
    <t>1.3</t>
  </si>
  <si>
    <t>Материал опоры: железобетонные</t>
  </si>
  <si>
    <t>1.3.1</t>
  </si>
  <si>
    <t>1.3.1.1</t>
  </si>
  <si>
    <t>1.3.1.1.1</t>
  </si>
  <si>
    <t>1.3.1.1.2</t>
  </si>
  <si>
    <t>1.3.1.1.3</t>
  </si>
  <si>
    <t>1.3.1.1.4</t>
  </si>
  <si>
    <t>1.3.1.1.5</t>
  </si>
  <si>
    <t>1.3.1.1.6</t>
  </si>
  <si>
    <t>1.3.1.2</t>
  </si>
  <si>
    <t>1.3.1.2.1</t>
  </si>
  <si>
    <t>1.3.1.2.2</t>
  </si>
  <si>
    <t>1.3.1.2.3</t>
  </si>
  <si>
    <t>1.3.1.2.4</t>
  </si>
  <si>
    <t>1.3.1.2.5</t>
  </si>
  <si>
    <t>1.3.1.2.6</t>
  </si>
  <si>
    <t>1.3.1.3</t>
  </si>
  <si>
    <t>1.3.1.3.1</t>
  </si>
  <si>
    <t>1.3.1.3.2</t>
  </si>
  <si>
    <t>1.3.1.3.3</t>
  </si>
  <si>
    <t>1.3.1.3.4</t>
  </si>
  <si>
    <t>1.3.1.3.5</t>
  </si>
  <si>
    <t>1.3.1.3.6</t>
  </si>
  <si>
    <t>1.3.1.4</t>
  </si>
  <si>
    <t>1.3.1.4.1</t>
  </si>
  <si>
    <t>1.3.1.4.2</t>
  </si>
  <si>
    <t>1.3.1.4.3</t>
  </si>
  <si>
    <t>1.3.1.4.4</t>
  </si>
  <si>
    <t>1.3.1.4.5</t>
  </si>
  <si>
    <t>1.3.1.4.6</t>
  </si>
  <si>
    <t>1.3.2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</si>
  <si>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</si>
  <si>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</si>
  <si>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</si>
  <si>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</si>
  <si>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</si>
  <si>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</si>
  <si>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</si>
  <si>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</si>
  <si>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</si>
  <si>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</si>
  <si>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</si>
  <si>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</si>
  <si>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</si>
  <si>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</si>
  <si>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1.3.2.3</t>
  </si>
  <si>
    <t>1.3.2.3.1</t>
  </si>
  <si>
    <t>1.3.2.3.2</t>
  </si>
  <si>
    <t>1.3.2.3.3</t>
  </si>
  <si>
    <t>1.3.2.3.4</t>
  </si>
  <si>
    <t>1.3.2.3.5</t>
  </si>
  <si>
    <t>1.3.2.3.6</t>
  </si>
  <si>
    <t>1.3.2.4</t>
  </si>
  <si>
    <t>1.3.2.4.1</t>
  </si>
  <si>
    <t>1.3.2.4.2</t>
  </si>
  <si>
    <t>1.3.2.4.3</t>
  </si>
  <si>
    <t>1.3.2.4.4</t>
  </si>
  <si>
    <t>1.3.2.4.5</t>
  </si>
  <si>
    <t>1.3.2.4.6</t>
  </si>
  <si>
    <t>2</t>
  </si>
  <si>
    <t>Строительство кабельных линий</t>
  </si>
  <si>
    <t>2.1</t>
  </si>
  <si>
    <t>Способ прокладки кабельных линий: в траншеях</t>
  </si>
  <si>
    <t>2.1.1</t>
  </si>
  <si>
    <t>Одножильные</t>
  </si>
  <si>
    <t>2.1.1.1</t>
  </si>
  <si>
    <t>Кабели с резиновой и пластмассовой изоляцией</t>
  </si>
  <si>
    <t>2.1.1.1.1</t>
  </si>
  <si>
    <t>2.1.1.1.2</t>
  </si>
  <si>
    <t>2.1.1.1.3</t>
  </si>
  <si>
    <t>2.1.1.1.4</t>
  </si>
  <si>
    <t>2.1.1.1.5</t>
  </si>
  <si>
    <t>2.1.1.1.6</t>
  </si>
  <si>
    <t>2.1.1.2</t>
  </si>
  <si>
    <t>Кабели с бумажной изоляцией</t>
  </si>
  <si>
    <t>2.1.1.2.1</t>
  </si>
  <si>
    <t>2.1.1.2.2</t>
  </si>
  <si>
    <t>2.1.1.2.3</t>
  </si>
  <si>
    <t>2.1.1.2.4</t>
  </si>
  <si>
    <t>2.1.1.2.5</t>
  </si>
  <si>
    <t>2.1.1.2.6</t>
  </si>
  <si>
    <t>2.1.2</t>
  </si>
  <si>
    <t>Многожильные 2 кабеля в траншее</t>
  </si>
  <si>
    <t>2.1.2.1</t>
  </si>
  <si>
    <t>Кабели с резиновой и пластмассовой изоляцией (2 кабеля в траншее)</t>
  </si>
  <si>
    <t>2.1.2.1.1</t>
  </si>
  <si>
    <t>до 95 квадратных мм включительно</t>
  </si>
  <si>
    <t>2.1.2.1.2</t>
  </si>
  <si>
    <t>свыше 95 до 185 квадратных мм включительно</t>
  </si>
  <si>
    <t>Многожильные 4 кабеля в траншее</t>
  </si>
  <si>
    <t>Кабели с резиновой и пластмассовой изоляцией (4 кабеля в траншее)</t>
  </si>
  <si>
    <t>свыше 185 до 300 квадратных мм включительно</t>
  </si>
  <si>
    <t>2.1.2.2</t>
  </si>
  <si>
    <t>Кабели с бумажной изоляцией (2 кабеля в траншее)</t>
  </si>
  <si>
    <t>2.1.2.2.1</t>
  </si>
  <si>
    <t>2.1.2.2.2</t>
  </si>
  <si>
    <t xml:space="preserve"> свыше 95 до 185 квадратных мм включительно</t>
  </si>
  <si>
    <t>2.1.2.2.3</t>
  </si>
  <si>
    <t>от 185 до 300 квадратных мм включительно</t>
  </si>
  <si>
    <t>2.1.2.3</t>
  </si>
  <si>
    <t>Кабели с бумажной изоляцией (3 кабеля в траншее)</t>
  </si>
  <si>
    <t>2.1.2.3.1</t>
  </si>
  <si>
    <t>2.1.3</t>
  </si>
  <si>
    <t>Многожильные 1 кабель в траншее</t>
  </si>
  <si>
    <t>2.1.3.1</t>
  </si>
  <si>
    <t>Кабели с резиновой и пластмассовой изоляцией (1 кабель в траншее)</t>
  </si>
  <si>
    <t>2.1.3.1.1</t>
  </si>
  <si>
    <t>2.1.3.1.2</t>
  </si>
  <si>
    <t>от 95 до 185 квадратных мм включительно</t>
  </si>
  <si>
    <t>2.1.3.1.3</t>
  </si>
  <si>
    <t>2.1.3.2</t>
  </si>
  <si>
    <t>Кабели с бумажной изоляцией (1 кабель в траншее)</t>
  </si>
  <si>
    <t>2.1.3.2.1</t>
  </si>
  <si>
    <t xml:space="preserve"> до 95 квадратных мм включительно</t>
  </si>
  <si>
    <t>2.1.3.2.2</t>
  </si>
  <si>
    <t>2.2</t>
  </si>
  <si>
    <t>Способ прокладки кабельных линий: в блоках</t>
  </si>
  <si>
    <t>2.2.1</t>
  </si>
  <si>
    <t>2.2.1.1</t>
  </si>
  <si>
    <t>2.2.1.1.1</t>
  </si>
  <si>
    <t>2.2.1.1.2</t>
  </si>
  <si>
    <t>2.2.1.1.3</t>
  </si>
  <si>
    <t>2.2.1.1.4</t>
  </si>
  <si>
    <t>2.2.1.1.5</t>
  </si>
  <si>
    <t>2.2.1.1.6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</si>
  <si>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</si>
  <si>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</si>
  <si>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</si>
  <si>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</si>
  <si>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</si>
  <si>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</si>
  <si>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</si>
  <si>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</t>
  </si>
  <si>
    <t>Многожильные</t>
  </si>
  <si>
    <t>2.2.2.1</t>
  </si>
  <si>
    <t>2.2.2.1.1</t>
  </si>
  <si>
    <t>2.2.2.1.2</t>
  </si>
  <si>
    <t>2.2.2.1.3</t>
  </si>
  <si>
    <t>2.2.2.1.4</t>
  </si>
  <si>
    <t>2.2.2.1.5</t>
  </si>
  <si>
    <t>2.2.2.1.6</t>
  </si>
  <si>
    <t>2.2.2.2</t>
  </si>
  <si>
    <t>2.2.2.2.1</t>
  </si>
  <si>
    <t>2.2.2.2.2</t>
  </si>
  <si>
    <t>2.2.2.2.3</t>
  </si>
  <si>
    <t>2.2.2.2.4</t>
  </si>
  <si>
    <t>2.2.2.2.5</t>
  </si>
  <si>
    <t>2.2.2.2.6</t>
  </si>
  <si>
    <t>2.3</t>
  </si>
  <si>
    <t>Способ прокладки кабельных линий: в каналах</t>
  </si>
  <si>
    <t>2.3.1</t>
  </si>
  <si>
    <t>2.3.1.1</t>
  </si>
  <si>
    <t>2.3.1.1.1</t>
  </si>
  <si>
    <t>2.3.1.1.2</t>
  </si>
  <si>
    <t>2.3.1.1.3</t>
  </si>
  <si>
    <t>2.3.1.1.4</t>
  </si>
  <si>
    <t>2.3.1.1.5</t>
  </si>
  <si>
    <t>2.3.1.1.6</t>
  </si>
  <si>
    <t>2.3.1.2</t>
  </si>
  <si>
    <t>2.3.1.2.1</t>
  </si>
  <si>
    <t>2.3.1.2.2</t>
  </si>
  <si>
    <t>2.3.1.2.3</t>
  </si>
  <si>
    <t>2.3.1.2.4</t>
  </si>
  <si>
    <t>2.3.1.2.5</t>
  </si>
  <si>
    <t>2.3.1.2.6</t>
  </si>
  <si>
    <t>2.3.2</t>
  </si>
  <si>
    <t>2.3.2.1</t>
  </si>
  <si>
    <t>2.3.2.1.1</t>
  </si>
  <si>
    <t>2.3.2.1.2</t>
  </si>
  <si>
    <t>2.3.2.1.3</t>
  </si>
  <si>
    <t>2.3.2.1.4</t>
  </si>
  <si>
    <t>2.3.2.1.5</t>
  </si>
  <si>
    <t>2.3.2.1.6</t>
  </si>
  <si>
    <t>2.3.2.2</t>
  </si>
  <si>
    <t>2.3.2.2.1</t>
  </si>
  <si>
    <t>2.3.2.2.2</t>
  </si>
  <si>
    <t>2.3.2.2.3</t>
  </si>
  <si>
    <t>2.3.2.2.4</t>
  </si>
  <si>
    <t>2.3.2.2.5</t>
  </si>
  <si>
    <t>2.3.2.2.6</t>
  </si>
  <si>
    <t>2.4</t>
  </si>
  <si>
    <t>Способ прокладки кабельных линий: в туннелях и коллекторах</t>
  </si>
  <si>
    <t>2.4.1</t>
  </si>
  <si>
    <t>2.4.1.1</t>
  </si>
  <si>
    <t>2.4.1.1.1</t>
  </si>
  <si>
    <t>2.4.1.1.2</t>
  </si>
  <si>
    <t>2.4.1.1.3</t>
  </si>
  <si>
    <t>2.4.1.1.4</t>
  </si>
  <si>
    <t>2.4.1.1.5</t>
  </si>
  <si>
    <t>2.4.1.1.6</t>
  </si>
  <si>
    <t>2.4.1.2</t>
  </si>
  <si>
    <t>2.4.1.2.1</t>
  </si>
  <si>
    <t>2.4.1.2.2</t>
  </si>
  <si>
    <t>2.4.1.2.3</t>
  </si>
  <si>
    <t>2.4.1.2.4</t>
  </si>
  <si>
    <t>2.4.1.2.5</t>
  </si>
  <si>
    <t>2.4.1.2.6</t>
  </si>
  <si>
    <t>2.4.2</t>
  </si>
  <si>
    <t>2.4.2.1</t>
  </si>
  <si>
    <t>2.4.2.1.1</t>
  </si>
  <si>
    <t>2.4.2.1.2</t>
  </si>
  <si>
    <t>2.4.2.1.3</t>
  </si>
  <si>
    <t>2.4.2.1.4</t>
  </si>
  <si>
    <t>2.4.2.1.5</t>
  </si>
  <si>
    <t>2.4.2.1.6</t>
  </si>
  <si>
    <t>2.4.2.2</t>
  </si>
  <si>
    <t>2.4.2.2.1</t>
  </si>
  <si>
    <t>2.4.2.2.2</t>
  </si>
  <si>
    <t>2.4.2.2.3</t>
  </si>
  <si>
    <t>2.4.2.2.4</t>
  </si>
  <si>
    <t>2.4.2.2.5</t>
  </si>
  <si>
    <t>2.4.2.2.6</t>
  </si>
  <si>
    <t>2.5</t>
  </si>
  <si>
    <t>Способ прокладки кабельных линий: в галереях и эстакадах</t>
  </si>
  <si>
    <t>2.5.1</t>
  </si>
  <si>
    <t>2.5.1.1</t>
  </si>
  <si>
    <t>2.5.1.1.1</t>
  </si>
  <si>
    <t>2.5.1.1.2</t>
  </si>
  <si>
    <t>2.5.1.1.3</t>
  </si>
  <si>
    <t>2.5.1.1.4</t>
  </si>
  <si>
    <t>2.5.1.1.5</t>
  </si>
  <si>
    <t>2.5.1.1.6</t>
  </si>
  <si>
    <t>2.5.1.2</t>
  </si>
  <si>
    <t>2.5.2</t>
  </si>
  <si>
    <t>2.5.2.1</t>
  </si>
  <si>
    <t>2.5.2.2</t>
  </si>
  <si>
    <t>2.6</t>
  </si>
  <si>
    <t>Способ прокладки кабельных линий: горизонтальное наклонное бурение</t>
  </si>
  <si>
    <t>2.6.1</t>
  </si>
  <si>
    <t>2.6.1.1</t>
  </si>
  <si>
    <t>2.6.1.1.1</t>
  </si>
  <si>
    <t>2.6.1.1.2</t>
  </si>
  <si>
    <t>2.6.1.1.3</t>
  </si>
  <si>
    <t>2.6.1.1.4</t>
  </si>
  <si>
    <t>2.6.1.1.5</t>
  </si>
  <si>
    <t>2.6.1.1.6</t>
  </si>
  <si>
    <t>2.6.1.2</t>
  </si>
  <si>
    <t>2.6.1.2.1</t>
  </si>
  <si>
    <t>2.6.1.2.2</t>
  </si>
  <si>
    <t>2.6.1.2.3</t>
  </si>
  <si>
    <t>2.6.1.2.4</t>
  </si>
  <si>
    <t>2.6.1.2.5</t>
  </si>
  <si>
    <t>2.6.1.2.6</t>
  </si>
  <si>
    <t>2.6.2</t>
  </si>
  <si>
    <t>2.6.2.1</t>
  </si>
  <si>
    <t>2.6.2.1.2</t>
  </si>
  <si>
    <t>2.6.2.1.3</t>
  </si>
  <si>
    <t>2.6.2.2</t>
  </si>
  <si>
    <t>2.6.2.2.1</t>
  </si>
  <si>
    <t>2.6.2.2.2</t>
  </si>
  <si>
    <t>3</t>
  </si>
  <si>
    <t>Строительство пунктов секционирования</t>
  </si>
  <si>
    <t>3.1</t>
  </si>
  <si>
    <t>Реклоузеры</t>
  </si>
  <si>
    <t>3.1.1</t>
  </si>
  <si>
    <t>до 100 А включительно</t>
  </si>
  <si>
    <t>3.1.2</t>
  </si>
  <si>
    <t>от 100 до 250 А включительно</t>
  </si>
  <si>
    <t>3.1.3</t>
  </si>
  <si>
    <t>от 250 до 500 А включительно</t>
  </si>
  <si>
    <t>3.1.4</t>
  </si>
  <si>
    <t>от 500 А до 1 000 А включительно</t>
  </si>
  <si>
    <t>3.1.5</t>
  </si>
  <si>
    <t>свыше 1 000 А</t>
  </si>
  <si>
    <t>3.2</t>
  </si>
  <si>
    <t>Распределительные пункты (РП)</t>
  </si>
  <si>
    <t>3.2.1</t>
  </si>
  <si>
    <t>3.2.2</t>
  </si>
  <si>
    <t>3.2.3</t>
  </si>
  <si>
    <t>3.2.4</t>
  </si>
  <si>
    <t>3.2.5</t>
  </si>
  <si>
    <t>3.3</t>
  </si>
  <si>
    <t>Переключательные пункты (ПП)</t>
  </si>
  <si>
    <t>3.3.1</t>
  </si>
  <si>
    <t>3.3.2</t>
  </si>
  <si>
    <t>3.3.3</t>
  </si>
  <si>
    <t>3.3.4</t>
  </si>
  <si>
    <t>3.3.5</t>
  </si>
  <si>
    <t>4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</si>
  <si>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 кВ</t>
  </si>
  <si>
    <t>4.1</t>
  </si>
  <si>
    <t>Трансформаторные подстанции (ТП), за исключением распределительных трансформаторных подстанций (РТП)</t>
  </si>
  <si>
    <t>4.1.1</t>
  </si>
  <si>
    <t>Однотрансформаторные</t>
  </si>
  <si>
    <t>4.1.1.1</t>
  </si>
  <si>
    <t>до 25 кВА включительно</t>
  </si>
  <si>
    <t>6/0,4</t>
  </si>
  <si>
    <t>4.1.1.2</t>
  </si>
  <si>
    <t>от 25 до 100 кВА включительно</t>
  </si>
  <si>
    <t>4.1.1.3</t>
  </si>
  <si>
    <t>от 100 до 250 кВА включительно</t>
  </si>
  <si>
    <t>4.1.1.4</t>
  </si>
  <si>
    <t>от 250 до 500 кВА</t>
  </si>
  <si>
    <t>4.1.1.5</t>
  </si>
  <si>
    <t>от 500 до 900 кВА включительно</t>
  </si>
  <si>
    <t>4.1.1.6</t>
  </si>
  <si>
    <t>свыше 1000 кВА</t>
  </si>
  <si>
    <t>4.1.2</t>
  </si>
  <si>
    <t>Двухтрансформаторные и более</t>
  </si>
  <si>
    <t>4.1.2.1</t>
  </si>
  <si>
    <t>4.1.2.2</t>
  </si>
  <si>
    <t>4.1.2.3</t>
  </si>
  <si>
    <t>4.1.2.4</t>
  </si>
  <si>
    <t>4.1.2.5</t>
  </si>
  <si>
    <t>4.1.2.6</t>
  </si>
  <si>
    <t>5</t>
  </si>
  <si>
    <t>Строительство распределительных трансформаторных подстанций (РТП) с уровнем напряжения до 35 кВ</t>
  </si>
  <si>
    <t>5.1</t>
  </si>
  <si>
    <t>Распределительные трансформаторные подстанции (РТП)</t>
  </si>
  <si>
    <t>5.1.1</t>
  </si>
  <si>
    <t>5.1.1.1</t>
  </si>
  <si>
    <t>5.1.1.2</t>
  </si>
  <si>
    <t>5.1.1.3</t>
  </si>
  <si>
    <t>5.1.1.4</t>
  </si>
  <si>
    <t>5.1.1.5</t>
  </si>
  <si>
    <t>5.1.1.6</t>
  </si>
  <si>
    <t>5.1.2</t>
  </si>
  <si>
    <t>5.1.2.1</t>
  </si>
  <si>
    <t>5.1.2.2</t>
  </si>
  <si>
    <t>5.1.2.3</t>
  </si>
  <si>
    <t>5.1.2.4</t>
  </si>
  <si>
    <t>5.1.2.5</t>
  </si>
  <si>
    <t>5.1.2.6</t>
  </si>
  <si>
    <t>6</t>
  </si>
  <si>
    <t>Строительство центров питания, подстанций уровнем напряжения 35 кВ и выше (ПС)</t>
  </si>
  <si>
    <t>6.1</t>
  </si>
  <si>
    <t>ПС 35 кВ</t>
  </si>
  <si>
    <t>6.2</t>
  </si>
  <si>
    <t>ПС 110 кВ и выше</t>
  </si>
  <si>
    <t>Исполнительный директор</t>
  </si>
  <si>
    <t>Ю.Н. Демин</t>
  </si>
  <si>
    <t>Начальник отдела капитального строительства</t>
  </si>
  <si>
    <t>В.В. Сапунов</t>
  </si>
  <si>
    <t>Начальник отдела по технологическому присоединению</t>
  </si>
  <si>
    <t>А.В. Самодуров</t>
  </si>
  <si>
    <t>о поданных заявках на технологическое присоединение 
за 9 месяцев 2019г.</t>
  </si>
  <si>
    <t>об осуществлении технологического присоединения по договорам, заключенным за 9 месяцев 2019г.</t>
  </si>
  <si>
    <t>Расходы на строительство объекта, руб.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</si>
</sst>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[Red]\(&quot;$&quot;#,##0\)"/>
    <numFmt numFmtId="183" formatCode="General_)"/>
    <numFmt numFmtId="184" formatCode="_(* #,##0.00_);_(* \(#,##0.00\);_(* &quot;-&quot;??_);_(@_)"/>
    <numFmt numFmtId="185" formatCode="#,##0.00_ ;\-#,##0.00\ "/>
    <numFmt numFmtId="186" formatCode="0.0"/>
    <numFmt numFmtId="187" formatCode="#,##0.000"/>
    <numFmt numFmtId="188" formatCode="0.000"/>
    <numFmt numFmtId="189" formatCode="#,##0.0000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%"/>
    <numFmt numFmtId="197" formatCode="0.000000000"/>
    <numFmt numFmtId="198" formatCode="0.0000000000"/>
    <numFmt numFmtId="199" formatCode="0.00000000000"/>
    <numFmt numFmtId="200" formatCode="#,##0.000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"/>
    <numFmt numFmtId="206" formatCode="#,##0.000000"/>
    <numFmt numFmtId="20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NTHarmonica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3" fillId="42" borderId="0" applyNumberFormat="0" applyBorder="0" applyAlignment="0" applyProtection="0"/>
    <xf numFmtId="0" fontId="4" fillId="43" borderId="1" applyNumberFormat="0" applyAlignment="0" applyProtection="0"/>
    <xf numFmtId="0" fontId="5" fillId="36" borderId="2" applyNumberFormat="0" applyAlignment="0" applyProtection="0"/>
    <xf numFmtId="182" fontId="6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1" applyNumberFormat="0" applyAlignment="0" applyProtection="0"/>
    <xf numFmtId="0" fontId="13" fillId="0" borderId="6" applyNumberFormat="0" applyFill="0" applyAlignment="0" applyProtection="0"/>
    <xf numFmtId="0" fontId="14" fillId="47" borderId="0" applyNumberFormat="0" applyBorder="0" applyAlignment="0" applyProtection="0"/>
    <xf numFmtId="49" fontId="15" fillId="0" borderId="0" applyBorder="0">
      <alignment vertical="top"/>
      <protection/>
    </xf>
    <xf numFmtId="0" fontId="16" fillId="0" borderId="0">
      <alignment/>
      <protection/>
    </xf>
    <xf numFmtId="0" fontId="17" fillId="34" borderId="7" applyNumberFormat="0" applyFont="0" applyAlignment="0" applyProtection="0"/>
    <xf numFmtId="0" fontId="18" fillId="43" borderId="8" applyNumberFormat="0" applyAlignment="0" applyProtection="0"/>
    <xf numFmtId="0" fontId="16" fillId="0" borderId="0" applyNumberFormat="0">
      <alignment horizontal="left"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7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183" fontId="0" fillId="0" borderId="10">
      <alignment/>
      <protection locked="0"/>
    </xf>
    <xf numFmtId="0" fontId="12" fillId="12" borderId="1" applyNumberFormat="0" applyAlignment="0" applyProtection="0"/>
    <xf numFmtId="0" fontId="12" fillId="13" borderId="1" applyNumberFormat="0" applyAlignment="0" applyProtection="0"/>
    <xf numFmtId="0" fontId="18" fillId="56" borderId="8" applyNumberFormat="0" applyAlignment="0" applyProtection="0"/>
    <xf numFmtId="0" fontId="18" fillId="57" borderId="8" applyNumberFormat="0" applyAlignment="0" applyProtection="0"/>
    <xf numFmtId="0" fontId="22" fillId="56" borderId="1" applyNumberFormat="0" applyAlignment="0" applyProtection="0"/>
    <xf numFmtId="0" fontId="22" fillId="57" borderId="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Border="0">
      <alignment horizontal="center" vertical="center" wrapText="1"/>
      <protection/>
    </xf>
    <xf numFmtId="0" fontId="25" fillId="0" borderId="11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Border="0">
      <alignment horizontal="center" vertical="center" wrapText="1"/>
      <protection/>
    </xf>
    <xf numFmtId="183" fontId="29" fillId="10" borderId="10">
      <alignment/>
      <protection/>
    </xf>
    <xf numFmtId="4" fontId="15" fillId="58" borderId="14" applyBorder="0">
      <alignment horizontal="right"/>
      <protection/>
    </xf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5" fillId="59" borderId="2" applyNumberFormat="0" applyAlignment="0" applyProtection="0"/>
    <xf numFmtId="0" fontId="5" fillId="60" borderId="2" applyNumberFormat="0" applyAlignment="0" applyProtection="0"/>
    <xf numFmtId="0" fontId="30" fillId="6" borderId="0" applyFill="0">
      <alignment wrapText="1"/>
      <protection/>
    </xf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9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62" borderId="7" applyNumberFormat="0" applyFont="0" applyAlignment="0" applyProtection="0"/>
    <xf numFmtId="0" fontId="17" fillId="63" borderId="7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30" fillId="0" borderId="0">
      <alignment horizontal="center"/>
      <protection/>
    </xf>
    <xf numFmtId="171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4" fontId="15" fillId="6" borderId="0" applyBorder="0">
      <alignment horizontal="right"/>
      <protection/>
    </xf>
    <xf numFmtId="4" fontId="15" fillId="12" borderId="16" applyBorder="0">
      <alignment horizontal="right"/>
      <protection/>
    </xf>
    <xf numFmtId="4" fontId="15" fillId="6" borderId="14" applyFont="0" applyBorder="0">
      <alignment horizontal="right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7" fillId="0" borderId="14" xfId="0" applyFont="1" applyBorder="1" applyAlignment="1">
      <alignment wrapText="1"/>
    </xf>
    <xf numFmtId="0" fontId="42" fillId="0" borderId="0" xfId="0" applyFont="1" applyAlignment="1">
      <alignment/>
    </xf>
    <xf numFmtId="0" fontId="44" fillId="0" borderId="0" xfId="195" applyFont="1" applyAlignment="1">
      <alignment horizontal="center"/>
      <protection/>
    </xf>
    <xf numFmtId="0" fontId="44" fillId="0" borderId="13" xfId="195" applyFont="1" applyBorder="1" applyAlignment="1">
      <alignment horizontal="center" vertical="center" wrapText="1"/>
      <protection/>
    </xf>
    <xf numFmtId="0" fontId="44" fillId="0" borderId="17" xfId="195" applyFont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4" fillId="0" borderId="20" xfId="195" applyFont="1" applyBorder="1" applyAlignment="1">
      <alignment horizontal="center" vertical="center" wrapText="1"/>
      <protection/>
    </xf>
    <xf numFmtId="0" fontId="44" fillId="0" borderId="21" xfId="195" applyFont="1" applyBorder="1" applyAlignment="1">
      <alignment horizontal="center" vertical="center" wrapText="1"/>
      <protection/>
    </xf>
    <xf numFmtId="0" fontId="44" fillId="0" borderId="16" xfId="195" applyFont="1" applyBorder="1" applyAlignment="1">
      <alignment horizontal="center" vertical="center" wrapText="1"/>
      <protection/>
    </xf>
    <xf numFmtId="0" fontId="44" fillId="0" borderId="22" xfId="195" applyFont="1" applyBorder="1" applyAlignment="1">
      <alignment horizontal="left" vertical="center" wrapText="1"/>
      <protection/>
    </xf>
    <xf numFmtId="0" fontId="44" fillId="0" borderId="23" xfId="195" applyFont="1" applyBorder="1" applyAlignment="1">
      <alignment horizontal="center" vertical="center" wrapText="1"/>
      <protection/>
    </xf>
    <xf numFmtId="0" fontId="44" fillId="0" borderId="24" xfId="195" applyFont="1" applyBorder="1" applyAlignment="1">
      <alignment horizontal="left" vertical="center" wrapText="1"/>
      <protection/>
    </xf>
    <xf numFmtId="173" fontId="44" fillId="64" borderId="14" xfId="221" applyFont="1" applyFill="1" applyBorder="1" applyAlignment="1">
      <alignment horizontal="center" vertical="center" wrapText="1"/>
    </xf>
    <xf numFmtId="173" fontId="44" fillId="64" borderId="25" xfId="221" applyFont="1" applyFill="1" applyBorder="1" applyAlignment="1">
      <alignment horizontal="center" vertical="center" wrapText="1"/>
    </xf>
    <xf numFmtId="173" fontId="44" fillId="65" borderId="23" xfId="221" applyFont="1" applyFill="1" applyBorder="1" applyAlignment="1">
      <alignment horizontal="center" vertical="center" wrapText="1"/>
    </xf>
    <xf numFmtId="173" fontId="44" fillId="66" borderId="25" xfId="221" applyFont="1" applyFill="1" applyBorder="1" applyAlignment="1">
      <alignment horizontal="center" vertical="center" wrapText="1"/>
    </xf>
    <xf numFmtId="0" fontId="44" fillId="0" borderId="26" xfId="195" applyFont="1" applyBorder="1" applyAlignment="1">
      <alignment horizontal="center" vertical="center" wrapText="1"/>
      <protection/>
    </xf>
    <xf numFmtId="0" fontId="44" fillId="0" borderId="27" xfId="195" applyFont="1" applyBorder="1" applyAlignment="1">
      <alignment horizontal="left" vertical="center" wrapText="1"/>
      <protection/>
    </xf>
    <xf numFmtId="173" fontId="44" fillId="64" borderId="26" xfId="221" applyFont="1" applyFill="1" applyBorder="1" applyAlignment="1">
      <alignment horizontal="center" vertical="center" wrapText="1"/>
    </xf>
    <xf numFmtId="173" fontId="44" fillId="64" borderId="28" xfId="221" applyFont="1" applyFill="1" applyBorder="1" applyAlignment="1">
      <alignment horizontal="center" vertical="center" wrapText="1"/>
    </xf>
    <xf numFmtId="0" fontId="44" fillId="0" borderId="29" xfId="195" applyFont="1" applyBorder="1" applyAlignment="1">
      <alignment horizontal="center" vertical="center" wrapText="1"/>
      <protection/>
    </xf>
    <xf numFmtId="173" fontId="44" fillId="64" borderId="16" xfId="221" applyFont="1" applyFill="1" applyBorder="1" applyAlignment="1">
      <alignment horizontal="center" vertical="center" wrapText="1"/>
    </xf>
    <xf numFmtId="173" fontId="44" fillId="64" borderId="30" xfId="221" applyFont="1" applyFill="1" applyBorder="1" applyAlignment="1">
      <alignment horizontal="center" vertical="center" wrapText="1"/>
    </xf>
    <xf numFmtId="173" fontId="44" fillId="64" borderId="31" xfId="221" applyFont="1" applyFill="1" applyBorder="1" applyAlignment="1">
      <alignment horizontal="center" vertical="center" wrapText="1"/>
    </xf>
    <xf numFmtId="173" fontId="44" fillId="66" borderId="14" xfId="221" applyFont="1" applyFill="1" applyBorder="1" applyAlignment="1">
      <alignment horizontal="center" vertical="center" wrapText="1"/>
    </xf>
    <xf numFmtId="173" fontId="44" fillId="64" borderId="32" xfId="221" applyFont="1" applyFill="1" applyBorder="1" applyAlignment="1">
      <alignment horizontal="center" vertical="center" wrapText="1"/>
    </xf>
    <xf numFmtId="0" fontId="44" fillId="0" borderId="0" xfId="195" applyFont="1" applyBorder="1" applyAlignment="1">
      <alignment horizontal="center" vertical="center" wrapText="1"/>
      <protection/>
    </xf>
    <xf numFmtId="0" fontId="44" fillId="0" borderId="0" xfId="195" applyFont="1" applyBorder="1" applyAlignment="1">
      <alignment horizontal="left" vertical="center" wrapText="1"/>
      <protection/>
    </xf>
    <xf numFmtId="173" fontId="44" fillId="64" borderId="0" xfId="22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vertical="center" wrapText="1"/>
    </xf>
    <xf numFmtId="2" fontId="17" fillId="0" borderId="14" xfId="0" applyNumberFormat="1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wrapText="1"/>
    </xf>
    <xf numFmtId="3" fontId="17" fillId="0" borderId="14" xfId="0" applyNumberFormat="1" applyFont="1" applyBorder="1" applyAlignment="1">
      <alignment horizontal="center" wrapText="1"/>
    </xf>
    <xf numFmtId="4" fontId="17" fillId="0" borderId="14" xfId="0" applyNumberFormat="1" applyFont="1" applyBorder="1" applyAlignment="1">
      <alignment wrapText="1"/>
    </xf>
    <xf numFmtId="0" fontId="17" fillId="0" borderId="14" xfId="0" applyFont="1" applyBorder="1" applyAlignment="1">
      <alignment horizontal="right" wrapText="1"/>
    </xf>
    <xf numFmtId="3" fontId="17" fillId="65" borderId="14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173" fontId="17" fillId="0" borderId="14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/>
    </xf>
    <xf numFmtId="3" fontId="17" fillId="0" borderId="14" xfId="0" applyNumberFormat="1" applyFont="1" applyBorder="1" applyAlignment="1">
      <alignment/>
    </xf>
    <xf numFmtId="0" fontId="17" fillId="0" borderId="0" xfId="0" applyFont="1" applyAlignment="1">
      <alignment horizontal="left" vertical="center"/>
    </xf>
    <xf numFmtId="0" fontId="17" fillId="0" borderId="24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17" fillId="0" borderId="0" xfId="0" applyFont="1" applyAlignment="1">
      <alignment horizontal="right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top"/>
    </xf>
    <xf numFmtId="0" fontId="17" fillId="0" borderId="14" xfId="0" applyFont="1" applyFill="1" applyBorder="1" applyAlignment="1">
      <alignment vertical="top" wrapText="1"/>
    </xf>
    <xf numFmtId="0" fontId="17" fillId="0" borderId="14" xfId="0" applyFont="1" applyBorder="1" applyAlignment="1">
      <alignment horizontal="center" vertical="top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9" xfId="0" applyFont="1" applyBorder="1" applyAlignment="1">
      <alignment vertical="top"/>
    </xf>
    <xf numFmtId="0" fontId="17" fillId="0" borderId="19" xfId="0" applyFont="1" applyFill="1" applyBorder="1" applyAlignment="1">
      <alignment vertical="top" wrapText="1"/>
    </xf>
    <xf numFmtId="0" fontId="17" fillId="0" borderId="33" xfId="0" applyFont="1" applyBorder="1" applyAlignment="1">
      <alignment vertical="top"/>
    </xf>
    <xf numFmtId="0" fontId="17" fillId="0" borderId="33" xfId="0" applyFont="1" applyFill="1" applyBorder="1" applyAlignment="1">
      <alignment vertical="top" wrapText="1"/>
    </xf>
    <xf numFmtId="0" fontId="17" fillId="0" borderId="34" xfId="0" applyFont="1" applyBorder="1" applyAlignment="1">
      <alignment vertical="top"/>
    </xf>
    <xf numFmtId="0" fontId="17" fillId="0" borderId="34" xfId="0" applyFont="1" applyFill="1" applyBorder="1" applyAlignment="1">
      <alignment vertical="top" wrapText="1"/>
    </xf>
    <xf numFmtId="0" fontId="45" fillId="0" borderId="35" xfId="0" applyFont="1" applyFill="1" applyBorder="1" applyAlignment="1">
      <alignment vertical="top" wrapText="1"/>
    </xf>
    <xf numFmtId="0" fontId="45" fillId="0" borderId="36" xfId="0" applyFont="1" applyFill="1" applyBorder="1" applyAlignment="1">
      <alignment vertical="top" wrapText="1"/>
    </xf>
    <xf numFmtId="0" fontId="17" fillId="0" borderId="37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left" vertical="top" wrapText="1" indent="1"/>
    </xf>
    <xf numFmtId="0" fontId="17" fillId="0" borderId="14" xfId="0" applyFont="1" applyFill="1" applyBorder="1" applyAlignment="1">
      <alignment horizontal="left" vertical="top" wrapText="1" indent="2"/>
    </xf>
    <xf numFmtId="0" fontId="17" fillId="0" borderId="14" xfId="0" applyFont="1" applyFill="1" applyBorder="1" applyAlignment="1">
      <alignment horizontal="left" vertical="top" wrapText="1" indent="3"/>
    </xf>
    <xf numFmtId="4" fontId="17" fillId="0" borderId="14" xfId="0" applyNumberFormat="1" applyFont="1" applyBorder="1" applyAlignment="1">
      <alignment horizontal="right" wrapText="1"/>
    </xf>
    <xf numFmtId="0" fontId="17" fillId="0" borderId="0" xfId="147" applyFont="1">
      <alignment/>
      <protection/>
    </xf>
    <xf numFmtId="0" fontId="17" fillId="0" borderId="0" xfId="147" applyFont="1" applyBorder="1">
      <alignment/>
      <protection/>
    </xf>
    <xf numFmtId="0" fontId="17" fillId="0" borderId="14" xfId="147" applyFont="1" applyBorder="1" applyAlignment="1">
      <alignment horizontal="center" vertical="center" wrapText="1"/>
      <protection/>
    </xf>
    <xf numFmtId="0" fontId="17" fillId="65" borderId="14" xfId="147" applyFont="1" applyFill="1" applyBorder="1" applyAlignment="1">
      <alignment horizontal="center" vertical="center"/>
      <protection/>
    </xf>
    <xf numFmtId="2" fontId="17" fillId="65" borderId="14" xfId="147" applyNumberFormat="1" applyFont="1" applyFill="1" applyBorder="1" applyAlignment="1">
      <alignment horizontal="center" vertical="center"/>
      <protection/>
    </xf>
    <xf numFmtId="0" fontId="40" fillId="0" borderId="14" xfId="147" applyFont="1" applyFill="1" applyBorder="1" applyAlignment="1">
      <alignment horizontal="center" vertical="center"/>
      <protection/>
    </xf>
    <xf numFmtId="0" fontId="17" fillId="0" borderId="14" xfId="147" applyFont="1" applyBorder="1" applyAlignment="1">
      <alignment horizontal="center" vertical="center"/>
      <protection/>
    </xf>
    <xf numFmtId="4" fontId="17" fillId="65" borderId="14" xfId="147" applyNumberFormat="1" applyFont="1" applyFill="1" applyBorder="1" applyAlignment="1">
      <alignment horizontal="center" vertical="center"/>
      <protection/>
    </xf>
    <xf numFmtId="0" fontId="40" fillId="0" borderId="14" xfId="147" applyFont="1" applyFill="1" applyBorder="1" applyAlignment="1">
      <alignment horizontal="left" vertical="center" wrapText="1"/>
      <protection/>
    </xf>
    <xf numFmtId="0" fontId="17" fillId="0" borderId="14" xfId="147" applyFont="1" applyFill="1" applyBorder="1" applyAlignment="1">
      <alignment horizontal="center" vertical="center"/>
      <protection/>
    </xf>
    <xf numFmtId="0" fontId="42" fillId="0" borderId="24" xfId="195" applyFont="1" applyFill="1" applyBorder="1" applyAlignment="1">
      <alignment horizontal="left" vertical="center" wrapText="1"/>
      <protection/>
    </xf>
    <xf numFmtId="4" fontId="17" fillId="0" borderId="14" xfId="147" applyNumberFormat="1" applyFont="1" applyFill="1" applyBorder="1" applyAlignment="1">
      <alignment horizontal="center" vertical="center"/>
      <protection/>
    </xf>
    <xf numFmtId="0" fontId="17" fillId="0" borderId="0" xfId="147" applyFont="1" applyFill="1" applyBorder="1">
      <alignment/>
      <protection/>
    </xf>
    <xf numFmtId="0" fontId="17" fillId="0" borderId="0" xfId="147" applyFont="1" applyFill="1">
      <alignment/>
      <protection/>
    </xf>
    <xf numFmtId="0" fontId="17" fillId="0" borderId="0" xfId="0" applyFont="1" applyBorder="1" applyAlignment="1">
      <alignment/>
    </xf>
    <xf numFmtId="0" fontId="45" fillId="0" borderId="0" xfId="0" applyFont="1" applyFill="1" applyBorder="1" applyAlignment="1">
      <alignment vertical="top" wrapText="1"/>
    </xf>
    <xf numFmtId="0" fontId="57" fillId="0" borderId="0" xfId="147" applyFont="1" applyBorder="1">
      <alignment/>
      <protection/>
    </xf>
    <xf numFmtId="0" fontId="57" fillId="0" borderId="0" xfId="147" applyFont="1">
      <alignment/>
      <protection/>
    </xf>
    <xf numFmtId="4" fontId="17" fillId="0" borderId="14" xfId="0" applyNumberFormat="1" applyFont="1" applyBorder="1" applyAlignment="1">
      <alignment/>
    </xf>
    <xf numFmtId="0" fontId="58" fillId="0" borderId="0" xfId="147" applyFont="1" applyBorder="1">
      <alignment/>
      <protection/>
    </xf>
    <xf numFmtId="0" fontId="58" fillId="0" borderId="0" xfId="147" applyFont="1">
      <alignment/>
      <protection/>
    </xf>
    <xf numFmtId="0" fontId="42" fillId="0" borderId="24" xfId="195" applyFont="1" applyBorder="1" applyAlignment="1">
      <alignment horizontal="left" vertical="center" wrapText="1"/>
      <protection/>
    </xf>
    <xf numFmtId="3" fontId="17" fillId="0" borderId="0" xfId="0" applyNumberFormat="1" applyFont="1" applyAlignment="1">
      <alignment horizontal="center" vertical="center" wrapText="1"/>
    </xf>
    <xf numFmtId="0" fontId="17" fillId="65" borderId="14" xfId="147" applyFont="1" applyFill="1" applyBorder="1" applyAlignment="1">
      <alignment horizontal="left" vertical="center" wrapText="1"/>
      <protection/>
    </xf>
    <xf numFmtId="2" fontId="57" fillId="0" borderId="0" xfId="147" applyNumberFormat="1" applyFont="1" applyBorder="1">
      <alignment/>
      <protection/>
    </xf>
    <xf numFmtId="4" fontId="57" fillId="0" borderId="0" xfId="147" applyNumberFormat="1" applyFont="1">
      <alignment/>
      <protection/>
    </xf>
    <xf numFmtId="4" fontId="17" fillId="0" borderId="0" xfId="0" applyNumberFormat="1" applyFont="1" applyAlignment="1">
      <alignment/>
    </xf>
    <xf numFmtId="0" fontId="43" fillId="0" borderId="24" xfId="195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/>
    </xf>
    <xf numFmtId="1" fontId="57" fillId="0" borderId="24" xfId="0" applyNumberFormat="1" applyFont="1" applyBorder="1" applyAlignment="1">
      <alignment vertical="top"/>
    </xf>
    <xf numFmtId="1" fontId="57" fillId="0" borderId="14" xfId="0" applyNumberFormat="1" applyFont="1" applyBorder="1" applyAlignment="1">
      <alignment vertical="top"/>
    </xf>
    <xf numFmtId="3" fontId="17" fillId="0" borderId="37" xfId="0" applyNumberFormat="1" applyFont="1" applyBorder="1" applyAlignment="1">
      <alignment vertical="top"/>
    </xf>
    <xf numFmtId="3" fontId="17" fillId="0" borderId="38" xfId="0" applyNumberFormat="1" applyFont="1" applyBorder="1" applyAlignment="1">
      <alignment vertical="top"/>
    </xf>
    <xf numFmtId="3" fontId="17" fillId="0" borderId="39" xfId="0" applyNumberFormat="1" applyFont="1" applyBorder="1" applyAlignment="1">
      <alignment vertical="top"/>
    </xf>
    <xf numFmtId="3" fontId="17" fillId="0" borderId="19" xfId="0" applyNumberFormat="1" applyFont="1" applyBorder="1" applyAlignment="1">
      <alignment vertical="top"/>
    </xf>
    <xf numFmtId="3" fontId="17" fillId="0" borderId="33" xfId="0" applyNumberFormat="1" applyFont="1" applyBorder="1" applyAlignment="1">
      <alignment vertical="top"/>
    </xf>
    <xf numFmtId="3" fontId="17" fillId="0" borderId="34" xfId="0" applyNumberFormat="1" applyFont="1" applyBorder="1" applyAlignment="1">
      <alignment vertical="top"/>
    </xf>
    <xf numFmtId="0" fontId="17" fillId="65" borderId="14" xfId="147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124" applyFont="1" applyAlignment="1" applyProtection="1">
      <alignment horizontal="right"/>
      <protection/>
    </xf>
    <xf numFmtId="49" fontId="17" fillId="0" borderId="14" xfId="0" applyNumberFormat="1" applyFont="1" applyBorder="1" applyAlignment="1">
      <alignment vertical="top"/>
    </xf>
    <xf numFmtId="0" fontId="55" fillId="0" borderId="40" xfId="0" applyFont="1" applyBorder="1" applyAlignment="1">
      <alignment vertical="top" wrapText="1"/>
    </xf>
    <xf numFmtId="0" fontId="55" fillId="0" borderId="40" xfId="0" applyFont="1" applyBorder="1" applyAlignment="1">
      <alignment vertical="top"/>
    </xf>
    <xf numFmtId="0" fontId="17" fillId="0" borderId="40" xfId="0" applyFont="1" applyBorder="1" applyAlignment="1">
      <alignment vertical="top" wrapText="1"/>
    </xf>
    <xf numFmtId="186" fontId="17" fillId="0" borderId="14" xfId="0" applyNumberFormat="1" applyFont="1" applyBorder="1" applyAlignment="1">
      <alignment horizontal="center" vertical="top"/>
    </xf>
    <xf numFmtId="4" fontId="17" fillId="0" borderId="14" xfId="0" applyNumberFormat="1" applyFont="1" applyBorder="1" applyAlignment="1">
      <alignment horizontal="center" vertical="top"/>
    </xf>
    <xf numFmtId="0" fontId="17" fillId="0" borderId="40" xfId="0" applyFont="1" applyBorder="1" applyAlignment="1">
      <alignment vertical="top"/>
    </xf>
    <xf numFmtId="0" fontId="17" fillId="0" borderId="40" xfId="0" applyFont="1" applyBorder="1" applyAlignment="1">
      <alignment horizontal="left" vertical="top" wrapText="1"/>
    </xf>
    <xf numFmtId="0" fontId="17" fillId="0" borderId="40" xfId="0" applyFont="1" applyBorder="1" applyAlignment="1">
      <alignment horizontal="left" vertical="top"/>
    </xf>
    <xf numFmtId="49" fontId="17" fillId="0" borderId="14" xfId="0" applyNumberFormat="1" applyFont="1" applyBorder="1" applyAlignment="1">
      <alignment/>
    </xf>
    <xf numFmtId="0" fontId="17" fillId="0" borderId="40" xfId="0" applyFont="1" applyBorder="1" applyAlignment="1">
      <alignment horizontal="left" wrapText="1"/>
    </xf>
    <xf numFmtId="0" fontId="50" fillId="0" borderId="40" xfId="0" applyFont="1" applyBorder="1" applyAlignment="1">
      <alignment horizontal="left" vertical="top" wrapText="1"/>
    </xf>
    <xf numFmtId="0" fontId="17" fillId="0" borderId="40" xfId="0" applyFont="1" applyBorder="1" applyAlignment="1" quotePrefix="1">
      <alignment horizontal="left" vertical="top" wrapText="1"/>
    </xf>
    <xf numFmtId="0" fontId="17" fillId="0" borderId="40" xfId="0" applyFont="1" applyBorder="1" applyAlignment="1" quotePrefix="1">
      <alignment horizontal="left" wrapText="1"/>
    </xf>
    <xf numFmtId="186" fontId="17" fillId="0" borderId="14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 vertical="top"/>
    </xf>
    <xf numFmtId="4" fontId="30" fillId="0" borderId="14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vertical="center"/>
    </xf>
    <xf numFmtId="0" fontId="17" fillId="0" borderId="40" xfId="0" applyFont="1" applyBorder="1" applyAlignment="1" quotePrefix="1">
      <alignment horizontal="left" vertical="center" wrapText="1"/>
    </xf>
    <xf numFmtId="0" fontId="17" fillId="0" borderId="0" xfId="191" applyFont="1" applyAlignment="1">
      <alignment horizontal="center" vertical="center" wrapText="1"/>
      <protection/>
    </xf>
    <xf numFmtId="4" fontId="17" fillId="0" borderId="0" xfId="191" applyNumberFormat="1" applyFont="1" applyAlignment="1">
      <alignment horizontal="center" vertical="center" wrapText="1"/>
      <protection/>
    </xf>
    <xf numFmtId="4" fontId="17" fillId="0" borderId="0" xfId="191" applyNumberFormat="1" applyFont="1" applyAlignment="1">
      <alignment horizontal="right" vertical="center"/>
      <protection/>
    </xf>
    <xf numFmtId="0" fontId="17" fillId="0" borderId="0" xfId="191" applyFont="1" applyAlignment="1">
      <alignment vertical="center" wrapText="1"/>
      <protection/>
    </xf>
    <xf numFmtId="4" fontId="17" fillId="0" borderId="14" xfId="0" applyNumberFormat="1" applyFont="1" applyFill="1" applyBorder="1" applyAlignment="1">
      <alignment wrapText="1"/>
    </xf>
    <xf numFmtId="4" fontId="17" fillId="0" borderId="14" xfId="0" applyNumberFormat="1" applyFont="1" applyBorder="1" applyAlignment="1">
      <alignment/>
    </xf>
    <xf numFmtId="4" fontId="17" fillId="0" borderId="14" xfId="0" applyNumberFormat="1" applyFont="1" applyBorder="1" applyAlignment="1">
      <alignment horizontal="right" vertical="top"/>
    </xf>
    <xf numFmtId="4" fontId="17" fillId="0" borderId="14" xfId="0" applyNumberFormat="1" applyFont="1" applyBorder="1" applyAlignment="1">
      <alignment horizontal="right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41" xfId="0" applyFont="1" applyBorder="1" applyAlignment="1">
      <alignment vertical="top" wrapText="1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17" fillId="0" borderId="0" xfId="0" applyFont="1" applyBorder="1" applyAlignment="1">
      <alignment/>
    </xf>
    <xf numFmtId="0" fontId="42" fillId="0" borderId="0" xfId="0" applyFont="1" applyAlignment="1">
      <alignment horizontal="right" vertical="center"/>
    </xf>
    <xf numFmtId="0" fontId="41" fillId="0" borderId="0" xfId="195" applyFont="1" applyAlignment="1">
      <alignment horizontal="center" wrapText="1"/>
      <protection/>
    </xf>
    <xf numFmtId="0" fontId="43" fillId="0" borderId="0" xfId="0" applyFont="1" applyAlignment="1">
      <alignment horizontal="center"/>
    </xf>
    <xf numFmtId="0" fontId="44" fillId="0" borderId="13" xfId="195" applyFont="1" applyBorder="1" applyAlignment="1">
      <alignment horizontal="center" vertical="center" wrapText="1"/>
      <protection/>
    </xf>
    <xf numFmtId="0" fontId="44" fillId="0" borderId="42" xfId="195" applyFont="1" applyBorder="1" applyAlignment="1">
      <alignment horizontal="center" vertical="center" wrapText="1"/>
      <protection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4" fillId="0" borderId="17" xfId="195" applyFont="1" applyBorder="1" applyAlignment="1">
      <alignment horizontal="center" vertical="center" wrapText="1"/>
      <protection/>
    </xf>
    <xf numFmtId="0" fontId="44" fillId="0" borderId="44" xfId="195" applyFont="1" applyBorder="1" applyAlignment="1">
      <alignment horizontal="center" vertical="center" wrapText="1"/>
      <protection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1" fillId="0" borderId="46" xfId="195" applyFont="1" applyBorder="1" applyAlignment="1">
      <alignment horizontal="center" vertical="center" wrapText="1"/>
      <protection/>
    </xf>
    <xf numFmtId="0" fontId="41" fillId="0" borderId="47" xfId="195" applyFont="1" applyBorder="1" applyAlignment="1">
      <alignment horizontal="center" vertical="center" wrapText="1"/>
      <protection/>
    </xf>
    <xf numFmtId="0" fontId="43" fillId="0" borderId="48" xfId="0" applyFont="1" applyBorder="1" applyAlignment="1">
      <alignment horizontal="center" vertical="center" wrapText="1"/>
    </xf>
    <xf numFmtId="0" fontId="44" fillId="0" borderId="49" xfId="195" applyFont="1" applyBorder="1" applyAlignment="1">
      <alignment horizontal="center" vertical="center" wrapText="1"/>
      <protection/>
    </xf>
    <xf numFmtId="0" fontId="42" fillId="0" borderId="36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4" fillId="0" borderId="37" xfId="195" applyFont="1" applyBorder="1" applyAlignment="1">
      <alignment horizontal="center" vertical="center" wrapText="1"/>
      <protection/>
    </xf>
    <xf numFmtId="0" fontId="42" fillId="0" borderId="38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center" wrapText="1"/>
    </xf>
    <xf numFmtId="0" fontId="17" fillId="0" borderId="0" xfId="147" applyFont="1" applyAlignment="1">
      <alignment horizontal="center"/>
      <protection/>
    </xf>
    <xf numFmtId="0" fontId="17" fillId="0" borderId="19" xfId="147" applyFont="1" applyBorder="1" applyAlignment="1">
      <alignment horizontal="center" vertical="center" wrapText="1"/>
      <protection/>
    </xf>
    <xf numFmtId="0" fontId="17" fillId="0" borderId="34" xfId="147" applyFont="1" applyBorder="1" applyAlignment="1">
      <alignment horizontal="center" vertical="center" wrapText="1"/>
      <protection/>
    </xf>
    <xf numFmtId="0" fontId="17" fillId="0" borderId="24" xfId="147" applyFont="1" applyBorder="1" applyAlignment="1">
      <alignment horizontal="center" wrapText="1"/>
      <protection/>
    </xf>
    <xf numFmtId="0" fontId="17" fillId="0" borderId="40" xfId="147" applyFont="1" applyBorder="1" applyAlignment="1">
      <alignment horizontal="center" wrapText="1"/>
      <protection/>
    </xf>
    <xf numFmtId="0" fontId="40" fillId="0" borderId="0" xfId="147" applyFont="1" applyAlignment="1">
      <alignment horizontal="center"/>
      <protection/>
    </xf>
    <xf numFmtId="0" fontId="47" fillId="0" borderId="0" xfId="147" applyFont="1" applyAlignment="1">
      <alignment horizontal="center"/>
      <protection/>
    </xf>
    <xf numFmtId="0" fontId="17" fillId="0" borderId="0" xfId="0" applyFont="1" applyAlignment="1">
      <alignment horizontal="right" wrapText="1"/>
    </xf>
    <xf numFmtId="0" fontId="17" fillId="0" borderId="0" xfId="147" applyFont="1" applyAlignment="1">
      <alignment horizontal="center" wrapText="1"/>
      <protection/>
    </xf>
    <xf numFmtId="0" fontId="17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vertical="top" wrapText="1"/>
    </xf>
    <xf numFmtId="0" fontId="17" fillId="0" borderId="2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0" fillId="0" borderId="56" xfId="0" applyFont="1" applyBorder="1" applyAlignment="1">
      <alignment horizont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17" fillId="0" borderId="0" xfId="191" applyFont="1" applyAlignment="1">
      <alignment horizontal="left" vertical="center" wrapText="1"/>
      <protection/>
    </xf>
  </cellXfs>
  <cellStyles count="21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1" xfId="51"/>
    <cellStyle name="Accent1 - 20%" xfId="52"/>
    <cellStyle name="Accent1 - 40%" xfId="53"/>
    <cellStyle name="Accent1 - 60%" xfId="54"/>
    <cellStyle name="Accent1_Калькуляция (Прил 2 к распоряжению)" xfId="55"/>
    <cellStyle name="Accent2" xfId="56"/>
    <cellStyle name="Accent2 - 20%" xfId="57"/>
    <cellStyle name="Accent2 - 40%" xfId="58"/>
    <cellStyle name="Accent2 - 60%" xfId="59"/>
    <cellStyle name="Accent2_Калькуляция (Прил 2 к распоряжению)" xfId="60"/>
    <cellStyle name="Accent3" xfId="61"/>
    <cellStyle name="Accent3 - 20%" xfId="62"/>
    <cellStyle name="Accent3 - 40%" xfId="63"/>
    <cellStyle name="Accent3 - 60%" xfId="64"/>
    <cellStyle name="Accent3_Калькуляция (Прил 2 к распоряжению)" xfId="65"/>
    <cellStyle name="Accent4" xfId="66"/>
    <cellStyle name="Accent4 - 20%" xfId="67"/>
    <cellStyle name="Accent4 - 40%" xfId="68"/>
    <cellStyle name="Accent4 - 60%" xfId="69"/>
    <cellStyle name="Accent4_Калькуляция (Прил 2 к распоряжению)" xfId="70"/>
    <cellStyle name="Accent5" xfId="71"/>
    <cellStyle name="Accent5 - 20%" xfId="72"/>
    <cellStyle name="Accent5 - 40%" xfId="73"/>
    <cellStyle name="Accent5 - 60%" xfId="74"/>
    <cellStyle name="Accent5_Калькуляция (Прил 2 к распоряжению)" xfId="75"/>
    <cellStyle name="Accent6" xfId="76"/>
    <cellStyle name="Accent6 - 20%" xfId="77"/>
    <cellStyle name="Accent6 - 40%" xfId="78"/>
    <cellStyle name="Accent6 - 60%" xfId="79"/>
    <cellStyle name="Accent6_Калькуляция (Прил 2 к распоряжению)" xfId="80"/>
    <cellStyle name="Bad" xfId="81"/>
    <cellStyle name="Calculation" xfId="82"/>
    <cellStyle name="Check Cell" xfId="83"/>
    <cellStyle name="Currency [0]" xfId="84"/>
    <cellStyle name="Emphasis 1" xfId="85"/>
    <cellStyle name="Emphasis 2" xfId="86"/>
    <cellStyle name="Emphasis 3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Linked Cell" xfId="94"/>
    <cellStyle name="Neutral" xfId="95"/>
    <cellStyle name="Normal_Form2.1" xfId="96"/>
    <cellStyle name="Normal1" xfId="97"/>
    <cellStyle name="Note" xfId="98"/>
    <cellStyle name="Output" xfId="99"/>
    <cellStyle name="Price_Body" xfId="100"/>
    <cellStyle name="Sheet Title" xfId="101"/>
    <cellStyle name="Style 1" xfId="102"/>
    <cellStyle name="Total" xfId="103"/>
    <cellStyle name="Warning Text" xfId="104"/>
    <cellStyle name="Акцент1" xfId="105"/>
    <cellStyle name="Акцент1 2" xfId="106"/>
    <cellStyle name="Акцент2" xfId="107"/>
    <cellStyle name="Акцент2 2" xfId="108"/>
    <cellStyle name="Акцент3" xfId="109"/>
    <cellStyle name="Акцент3 2" xfId="110"/>
    <cellStyle name="Акцент4" xfId="111"/>
    <cellStyle name="Акцент4 2" xfId="112"/>
    <cellStyle name="Акцент5" xfId="113"/>
    <cellStyle name="Акцент5 2" xfId="114"/>
    <cellStyle name="Акцент6" xfId="115"/>
    <cellStyle name="Акцент6 2" xfId="116"/>
    <cellStyle name="Беззащитный" xfId="117"/>
    <cellStyle name="Ввод " xfId="118"/>
    <cellStyle name="Ввод  2" xfId="119"/>
    <cellStyle name="Вывод" xfId="120"/>
    <cellStyle name="Вывод 2" xfId="121"/>
    <cellStyle name="Вычисление" xfId="122"/>
    <cellStyle name="Вычисление 2" xfId="123"/>
    <cellStyle name="Hyperlink" xfId="124"/>
    <cellStyle name="Гиперссылка 2" xfId="125"/>
    <cellStyle name="Currency" xfId="126"/>
    <cellStyle name="Currency [0]" xfId="127"/>
    <cellStyle name="Заголовок" xfId="128"/>
    <cellStyle name="Заголовок 1" xfId="129"/>
    <cellStyle name="Заголовок 2" xfId="130"/>
    <cellStyle name="Заголовок 2 2" xfId="131"/>
    <cellStyle name="Заголовок 3" xfId="132"/>
    <cellStyle name="Заголовок 4" xfId="133"/>
    <cellStyle name="ЗаголовокСтолбца" xfId="134"/>
    <cellStyle name="Защитный" xfId="135"/>
    <cellStyle name="Значение" xfId="136"/>
    <cellStyle name="Итог" xfId="137"/>
    <cellStyle name="Итог 2" xfId="138"/>
    <cellStyle name="Контрольная ячейка" xfId="139"/>
    <cellStyle name="Контрольная ячейка 2" xfId="140"/>
    <cellStyle name="Мои наименования показателей" xfId="141"/>
    <cellStyle name="Мой заголовок" xfId="142"/>
    <cellStyle name="Мой заголовок листа" xfId="143"/>
    <cellStyle name="Название" xfId="144"/>
    <cellStyle name="Нейтральный" xfId="145"/>
    <cellStyle name="Нейтральный 2" xfId="146"/>
    <cellStyle name="Обычный 10" xfId="147"/>
    <cellStyle name="Обычный 11" xfId="148"/>
    <cellStyle name="Обычный 113" xfId="149"/>
    <cellStyle name="Обычный 12" xfId="150"/>
    <cellStyle name="Обычный 12 2" xfId="151"/>
    <cellStyle name="Обычный 13" xfId="152"/>
    <cellStyle name="Обычный 133" xfId="153"/>
    <cellStyle name="Обычный 140" xfId="154"/>
    <cellStyle name="Обычный 144" xfId="155"/>
    <cellStyle name="Обычный 151" xfId="156"/>
    <cellStyle name="Обычный 154" xfId="157"/>
    <cellStyle name="Обычный 168" xfId="158"/>
    <cellStyle name="Обычный 172" xfId="159"/>
    <cellStyle name="Обычный 179" xfId="160"/>
    <cellStyle name="Обычный 183" xfId="161"/>
    <cellStyle name="Обычный 2" xfId="162"/>
    <cellStyle name="Обычный 2 11" xfId="163"/>
    <cellStyle name="Обычный 2 2" xfId="164"/>
    <cellStyle name="Обычный 2 2 2" xfId="165"/>
    <cellStyle name="Обычный 2 22" xfId="166"/>
    <cellStyle name="Обычный 2 24" xfId="167"/>
    <cellStyle name="Обычный 2 26" xfId="168"/>
    <cellStyle name="Обычный 2 29" xfId="169"/>
    <cellStyle name="Обычный 2 3" xfId="170"/>
    <cellStyle name="Обычный 2 31" xfId="171"/>
    <cellStyle name="Обычный 2 34" xfId="172"/>
    <cellStyle name="Обычный 2 38" xfId="173"/>
    <cellStyle name="Обычный 2 4" xfId="174"/>
    <cellStyle name="Обычный 2 40" xfId="175"/>
    <cellStyle name="Обычный 2 43" xfId="176"/>
    <cellStyle name="Обычный 2 49" xfId="177"/>
    <cellStyle name="Обычный 2 5" xfId="178"/>
    <cellStyle name="Обычный 2 53" xfId="179"/>
    <cellStyle name="Обычный 2 56" xfId="180"/>
    <cellStyle name="Обычный 2 57" xfId="181"/>
    <cellStyle name="Обычный 2 60" xfId="182"/>
    <cellStyle name="Обычный 2 65" xfId="183"/>
    <cellStyle name="Обычный 2 66" xfId="184"/>
    <cellStyle name="Обычный 2 7" xfId="185"/>
    <cellStyle name="Обычный 2 70" xfId="186"/>
    <cellStyle name="Обычный 2 71" xfId="187"/>
    <cellStyle name="Обычный 2 74" xfId="188"/>
    <cellStyle name="Обычный 2 77" xfId="189"/>
    <cellStyle name="Обычный 2_Заключенные ДТП СЭС 2008 год" xfId="190"/>
    <cellStyle name="Обычный 3" xfId="191"/>
    <cellStyle name="Обычный 4" xfId="192"/>
    <cellStyle name="Обычный 5" xfId="193"/>
    <cellStyle name="Обычный 51" xfId="194"/>
    <cellStyle name="Обычный 6" xfId="195"/>
    <cellStyle name="Обычный 66" xfId="196"/>
    <cellStyle name="Обычный 7" xfId="197"/>
    <cellStyle name="Обычный 76" xfId="198"/>
    <cellStyle name="Обычный 8" xfId="199"/>
    <cellStyle name="Обычный 81" xfId="200"/>
    <cellStyle name="Обычный 83" xfId="201"/>
    <cellStyle name="Обычный 9" xfId="202"/>
    <cellStyle name="Обычный 96" xfId="203"/>
    <cellStyle name="Followed Hyperlink" xfId="204"/>
    <cellStyle name="Плохой" xfId="205"/>
    <cellStyle name="Плохой 2" xfId="206"/>
    <cellStyle name="Пояснение" xfId="207"/>
    <cellStyle name="Пояснение 2" xfId="208"/>
    <cellStyle name="Примечание" xfId="209"/>
    <cellStyle name="Примечание 2" xfId="210"/>
    <cellStyle name="Percent" xfId="211"/>
    <cellStyle name="Процентный 2" xfId="212"/>
    <cellStyle name="Связанная ячейка" xfId="213"/>
    <cellStyle name="Связанная ячейка 2" xfId="214"/>
    <cellStyle name="Стиль 1" xfId="215"/>
    <cellStyle name="Текст предупреждения" xfId="216"/>
    <cellStyle name="Текст предупреждения 2" xfId="217"/>
    <cellStyle name="Текстовый" xfId="218"/>
    <cellStyle name="Тысячи [0]_3Com" xfId="219"/>
    <cellStyle name="Тысячи_3Com" xfId="220"/>
    <cellStyle name="Comma" xfId="221"/>
    <cellStyle name="Comma [0]" xfId="222"/>
    <cellStyle name="Финансовый 2" xfId="223"/>
    <cellStyle name="Финансовый 3" xfId="224"/>
    <cellStyle name="Формула" xfId="225"/>
    <cellStyle name="ФормулаВБ" xfId="226"/>
    <cellStyle name="ФормулаНаКонтроль" xfId="227"/>
    <cellStyle name="Хороший" xfId="228"/>
    <cellStyle name="Хороший 2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6;&#1090;&#1076;&#1077;&#1083;&#1099;\&#1060;&#1080;&#1085;&#1072;&#1085;&#1089;&#1086;&#1074;&#1086;-&#1101;&#1082;&#1086;&#1085;&#1086;&#1084;&#1080;&#1095;&#1077;&#1089;&#1082;&#1080;&#1081;%20&#1086;&#1090;&#1076;&#1077;&#1083;\&#1060;&#1069;&#1054;\&#1055;&#1051;&#1040;&#1053;&#1054;&#1042;&#1067;&#1049;\&#1058;&#1040;&#1056;&#1048;&#1060;%20&#1085;&#1072;%20&#1055;&#1045;&#1056;&#1045;&#1044;&#1040;&#1063;&#1059;%20&#1069;-&#1069;&#1053;%20&#1085;&#1072;%202016-2018%20&#1075;&#1075;\&#1091;&#1090;&#1086;&#1095;&#1085;%20&#1056;&#1040;&#1057;&#1063;&#1045;&#1058;\&#1057;&#1074;&#1086;&#1076;_2016-2018%20&#1087;&#1086;%20&#1058;&#1050;&#1057;%20&#1069;&#1057;%20(&#1055;&#1056;&#1054;&#1045;&#1050;&#1058;%20&#1058;&#1040;&#1056;&#1048;&#1060;&#1054;&#1042;)%20-%20&#1091;&#1090;&#1086;&#1095;&#1085;%2010.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7;&#1088;&#1086;&#1077;&#1082;&#1090;&#1099;\&#1058;&#1072;&#1088;&#1080;&#1092;%20&#1085;&#1072;%20&#1090;&#1077;&#1093;&#1087;&#1088;&#1080;&#1089;&#1086;&#1077;&#1076;&#1080;&#1085;&#1077;&#1085;&#1080;&#1077;%20&#1085;&#1072;%202018%20&#1075;&#1086;&#1076;\&#1050;%20&#1090;&#1072;&#1088;&#1080;&#1092;&#1091;-&#1088;&#1072;&#1073;&#1086;&#1095;&#1072;&#110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Настройки"/>
      <sheetName val="ФорматРЭК"/>
      <sheetName val="ПрочиеРЭК"/>
      <sheetName val="ЭконияРЭК"/>
      <sheetName val="П1.21"/>
      <sheetName val="Лист2"/>
      <sheetName val="прил 2"/>
      <sheetName val="прил 5"/>
      <sheetName val="Расчет тарифа"/>
      <sheetName val="Свод"/>
      <sheetName val="вспом 6 мес."/>
      <sheetName val="Расш пр"/>
      <sheetName val="Вспом."/>
      <sheetName val="ГСМ"/>
      <sheetName val="Масла"/>
      <sheetName val="Зап.ч"/>
      <sheetName val="Подряд"/>
      <sheetName val="Пов.приб"/>
      <sheetName val="ФОТ"/>
      <sheetName val="Услуги связи"/>
      <sheetName val="моб"/>
      <sheetName val="инт"/>
      <sheetName val="стац"/>
      <sheetName val="Охрана"/>
      <sheetName val="ГОиЧС"/>
      <sheetName val="ГОиЧС_огнет"/>
      <sheetName val="инф"/>
      <sheetName val="Ауд"/>
      <sheetName val="пр усл.орг"/>
      <sheetName val="командир "/>
      <sheetName val="Предст"/>
      <sheetName val="подг.кадр"/>
      <sheetName val="ОТиТБ"/>
      <sheetName val="спец.од-было"/>
      <sheetName val="спец,МО"/>
      <sheetName val="реестр пол"/>
      <sheetName val="страх Уточн"/>
      <sheetName val="Страх тр"/>
      <sheetName val="расчет Ком усл"/>
      <sheetName val="тепло"/>
      <sheetName val="вода"/>
      <sheetName val="почт"/>
      <sheetName val="подписка"/>
      <sheetName val="канц,хоз"/>
      <sheetName val="Орг.тех"/>
      <sheetName val="рем. адм.зд"/>
      <sheetName val="Вывоз мус"/>
      <sheetName val="Проезд"/>
      <sheetName val="Рекл"/>
      <sheetName val="серт"/>
      <sheetName val="ОС до40т.р"/>
      <sheetName val="ТО"/>
      <sheetName val="Ремонт тр"/>
      <sheetName val="Тр налог"/>
      <sheetName val="пл.за выбр"/>
      <sheetName val="Выпад от ТП до 15 "/>
      <sheetName val="вып до 150"/>
      <sheetName val="Выпад от ТП 15-150"/>
      <sheetName val="Э-эн"/>
      <sheetName val="Э_ХН"/>
      <sheetName val="1-хн"/>
      <sheetName val="Цена на э-эн"/>
      <sheetName val="Аренда имущ"/>
      <sheetName val="Аренда земли"/>
      <sheetName val="Лизинг"/>
      <sheetName val="Усл банка"/>
      <sheetName val="ПОТЕРИ_16-18"/>
      <sheetName val="Вып от ТП"/>
      <sheetName val="усл. ТКС"/>
      <sheetName val="Подряд_вып"/>
      <sheetName val="РА_вып"/>
      <sheetName val="Сертиф_вып"/>
      <sheetName val="Лизинг_вып"/>
      <sheetName val="Лиз. распр_2013"/>
      <sheetName val="таб.18 кал "/>
      <sheetName val="Т_Цех. расх.."/>
      <sheetName val="Т_Общехоз.расх"/>
      <sheetName val="П1.20"/>
      <sheetName val="П1.24"/>
      <sheetName val="П1.25"/>
      <sheetName val="2009 (2)"/>
      <sheetName val="Лист3"/>
      <sheetName val="Аренда факт 2014"/>
      <sheetName val="% по займу"/>
    </sheetNames>
    <sheetDataSet>
      <sheetData sheetId="1">
        <row r="14">
          <cell r="D14" t="str">
            <v>Генеральный директор</v>
          </cell>
        </row>
        <row r="15">
          <cell r="D15" t="str">
            <v>Ю.Н. Демин</v>
          </cell>
        </row>
        <row r="18">
          <cell r="D18" t="str">
            <v>(4752) 700-700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Мощность по испол.договорам ТП"/>
      <sheetName val="КЛ, ВЛ, ТП по стройке всей"/>
      <sheetName val="Строительство"/>
      <sheetName val="до 15кВт"/>
      <sheetName val="15-150кВт"/>
      <sheetName val="150-670кВт"/>
      <sheetName val="670кВт"/>
      <sheetName val="Справочники"/>
      <sheetName val="Статистика"/>
      <sheetName val="Для приказа"/>
      <sheetName val="Таблица 2"/>
      <sheetName val="Таблица3"/>
      <sheetName val="Таблица 4"/>
      <sheetName val="Таблица 4.1"/>
      <sheetName val="Таблица 5"/>
      <sheetName val="Выпадающие до 15кВт"/>
      <sheetName val="Выпадающие до 150 кВт"/>
      <sheetName val="Раскр. Прил. №2"/>
      <sheetName val="Раскрытие  №3"/>
      <sheetName val="Раскрытие №4"/>
      <sheetName val="Раскрытие №5"/>
      <sheetName val="Раскрытие №6"/>
      <sheetName val="Раскрытие №7"/>
      <sheetName val="Раскрытие №8"/>
      <sheetName val="Раскрытие №9"/>
      <sheetName val="Стан. ставки"/>
      <sheetName val="2016 г ф.л. до 15 кВт 0,4 кВ"/>
      <sheetName val="2016 г ф.л. до 15 кВт 6 кВ"/>
      <sheetName val="2016 г ю.л. до 15 кВт 0,4 кВ"/>
      <sheetName val="2016 г ю.л. до 15 кВт 6 кВ"/>
      <sheetName val="2016 г ю.л. 15-150 кВт 0,4 кВ"/>
      <sheetName val="2016 г ю.л. 15-150 кВт 6 кВ"/>
      <sheetName val="2016 г до 670 кВт 0,4 кВ"/>
      <sheetName val="2016 г до 670 кВт 6 кВ"/>
      <sheetName val="2016 г свыше 670 кВт 0,4 кВ"/>
      <sheetName val="2016 г свыше 670 кВт 6 кВ"/>
      <sheetName val="2015 г ф.л. до 15 кВт 0,4 кВ"/>
      <sheetName val="2015 г ф.л. до 15 кВт 6 кВ"/>
      <sheetName val="2015 г ю.л. до 15 кВт 0,4 кВ"/>
      <sheetName val="2015 г ю.л. до 15 кВт 6 кВ"/>
      <sheetName val="2015 г ю.л. 15-150 кВт 0,4 кВ"/>
      <sheetName val="2015 г ю.л. 15-150 кВт 6 кВ"/>
      <sheetName val="2015 г до 670 кВт 0,4 кВ"/>
      <sheetName val="2015 г до 670 кВт 6 кВ"/>
      <sheetName val="2015 г свыше 670 кВт 0,4 кВ"/>
      <sheetName val="2015 г свыше 670 кВт 6 кВ"/>
      <sheetName val="2014 г ф.л. до 15 кВт 0,4 кВ"/>
      <sheetName val="2014 г ф.л. до 15 кВт 6 кВ"/>
      <sheetName val="2014 г ю.л. до 15 кВт 0,4 кВ"/>
      <sheetName val="2014 г ю.л. до 15 кВт 6 кВ"/>
      <sheetName val="2014 г 15-150 кВт 0,4 кВ"/>
      <sheetName val="2014 г ю.л. 15-150 кВт 6 кВ"/>
      <sheetName val="2014 г до 670 кВт 0,4 кВ"/>
      <sheetName val="2014 г до 670 кВт 6 кВ"/>
      <sheetName val="2014 г свыше 670 кВт 0,4 кВ"/>
      <sheetName val="2014 г свыше 670 кВт 6 кВ"/>
    </sheetNames>
    <sheetDataSet>
      <sheetData sheetId="18">
        <row r="10">
          <cell r="A10" t="str">
            <v>АО "ОРЭС-Тамбов"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 150кВт"/>
      <sheetName val="до 150кВт (2)"/>
      <sheetName val="08-03"/>
      <sheetName val="Выручка"/>
      <sheetName val="реестр 2020"/>
      <sheetName val="Себестоимость"/>
      <sheetName val="Строительство"/>
      <sheetName val="Статистика"/>
      <sheetName val="до 15кВт"/>
      <sheetName val="реконструкци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л.2_2018г."/>
      <sheetName val="Прил.2_2017г."/>
      <sheetName val="Прил.2_2016г."/>
      <sheetName val="Прил.2_2015г."/>
      <sheetName val="Прил.2_2014г."/>
      <sheetName val="Приложение 3"/>
      <sheetName val="Приложение 4"/>
      <sheetName val="расходы 2018"/>
      <sheetName val="расходы 2017"/>
      <sheetName val="расходы 2016"/>
      <sheetName val="расходы 2015"/>
      <sheetName val="расходы 2014"/>
      <sheetName val="расходы 2014 ТКС"/>
      <sheetName val="2016 г ф.л. до 15 кВт 6 кВ"/>
      <sheetName val="2016 г ф.л. до 15 кВт 0,4 кВ"/>
      <sheetName val="2016 г ю.л. до 15 кВт 0,4 кВ"/>
      <sheetName val="2016 г ю.л. до 15 кВт 6 кВ"/>
      <sheetName val="2016 г ю.л. 15-150 кВт 0,4 кВ"/>
      <sheetName val="2016 г ю.л. 15-150 кВт 6 кВ"/>
      <sheetName val="2016 г до 670 кВт 0,4 кВ"/>
      <sheetName val="2016 г до 670 кВт 6 кВ"/>
      <sheetName val="2016 г свыше 670 кВт 0,4 кВ"/>
      <sheetName val="2016 г свыше 670 кВт 6 кВ"/>
      <sheetName val="2015 г ф.л. до 15 кВт 0,4 кВ"/>
      <sheetName val="2015 г ф.л. до 15 кВт 6 кВ"/>
      <sheetName val="2015 г ю.л. до 15 кВт 0,4 кВ"/>
      <sheetName val="2015 г ю.л. до 15 кВт 6 кВ"/>
      <sheetName val="2015 г ю.л. 15-150 кВт 0,4 кВ"/>
      <sheetName val="2015 г ю.л. 15-150 кВт 6 кВ"/>
      <sheetName val="2015 г до 670 кВт 0,4 кВ"/>
      <sheetName val="2015 г до 670 кВт 6 кВ"/>
      <sheetName val="2015 г свыше 670 кВт 0,4 кВ"/>
      <sheetName val="2015 г свыше 670 кВт 6 кВ"/>
      <sheetName val="2014 г ф.л. до 15 кВт 0,4 кВ"/>
      <sheetName val="2014 г ф.л. до 15 кВт 6 кВ"/>
      <sheetName val="2014 г ю.л. до 15 кВт 0,4 кВ"/>
      <sheetName val="2014 г ю.л. до 15 кВт 6 кВ"/>
      <sheetName val="2014 г 15-150 кВт 0,4 кВ"/>
      <sheetName val="2014 г ю.л. 15-150 кВт 6 кВ"/>
      <sheetName val="2014 г до 670 кВт 0,4 кВ"/>
      <sheetName val="2014 г до 670 кВт 6 кВ"/>
      <sheetName val="2014 г свыше 670 кВт 0,4 кВ"/>
      <sheetName val="2014 г свыше 670 кВт 6 кВ"/>
      <sheetName val="Приложение №5"/>
      <sheetName val="Приложение №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mobileonline.garant.ru/#/document/71792554/entry/1000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H29"/>
  <sheetViews>
    <sheetView view="pageBreakPreview" zoomScaleNormal="73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9.125" style="2" customWidth="1"/>
    <col min="2" max="2" width="48.375" style="2" customWidth="1"/>
    <col min="3" max="3" width="17.375" style="2" customWidth="1"/>
    <col min="4" max="4" width="14.75390625" style="2" customWidth="1"/>
    <col min="5" max="5" width="11.25390625" style="2" customWidth="1"/>
    <col min="6" max="6" width="10.25390625" style="2" customWidth="1"/>
    <col min="7" max="7" width="13.25390625" style="2" customWidth="1"/>
    <col min="8" max="8" width="12.375" style="2" bestFit="1" customWidth="1"/>
    <col min="9" max="16384" width="9.125" style="2" customWidth="1"/>
  </cols>
  <sheetData>
    <row r="2" spans="6:8" ht="15.75">
      <c r="F2" s="152" t="s">
        <v>25</v>
      </c>
      <c r="G2" s="152"/>
      <c r="H2" s="152"/>
    </row>
    <row r="3" spans="1:8" ht="15.75">
      <c r="A3" s="153" t="s">
        <v>8</v>
      </c>
      <c r="B3" s="153"/>
      <c r="C3" s="153"/>
      <c r="D3" s="153"/>
      <c r="E3" s="153"/>
      <c r="F3" s="153"/>
      <c r="G3" s="153"/>
      <c r="H3" s="154"/>
    </row>
    <row r="4" spans="1:8" ht="15.75">
      <c r="A4" s="153" t="s">
        <v>34</v>
      </c>
      <c r="B4" s="153"/>
      <c r="C4" s="153"/>
      <c r="D4" s="153"/>
      <c r="E4" s="153"/>
      <c r="F4" s="153"/>
      <c r="G4" s="153"/>
      <c r="H4" s="153"/>
    </row>
    <row r="5" spans="1:8" ht="15.75">
      <c r="A5" s="153" t="s">
        <v>33</v>
      </c>
      <c r="B5" s="153"/>
      <c r="C5" s="153"/>
      <c r="D5" s="153"/>
      <c r="E5" s="153"/>
      <c r="F5" s="153"/>
      <c r="G5" s="153"/>
      <c r="H5" s="153"/>
    </row>
    <row r="6" spans="1:8" ht="16.5" thickBot="1">
      <c r="A6" s="3"/>
      <c r="B6" s="3"/>
      <c r="C6" s="3"/>
      <c r="D6" s="3"/>
      <c r="E6" s="3"/>
      <c r="F6" s="3"/>
      <c r="G6" s="3"/>
      <c r="H6" s="3"/>
    </row>
    <row r="7" spans="1:8" ht="14.25" customHeight="1">
      <c r="A7" s="155" t="s">
        <v>0</v>
      </c>
      <c r="B7" s="159" t="s">
        <v>9</v>
      </c>
      <c r="C7" s="163" t="s">
        <v>26</v>
      </c>
      <c r="D7" s="164"/>
      <c r="E7" s="164"/>
      <c r="F7" s="164"/>
      <c r="G7" s="164"/>
      <c r="H7" s="165"/>
    </row>
    <row r="8" spans="1:8" ht="12.75" customHeight="1">
      <c r="A8" s="156"/>
      <c r="B8" s="160"/>
      <c r="C8" s="166" t="s">
        <v>22</v>
      </c>
      <c r="D8" s="167"/>
      <c r="E8" s="170" t="s">
        <v>23</v>
      </c>
      <c r="F8" s="167"/>
      <c r="G8" s="170" t="s">
        <v>2</v>
      </c>
      <c r="H8" s="172"/>
    </row>
    <row r="9" spans="1:8" ht="15.75">
      <c r="A9" s="156"/>
      <c r="B9" s="160"/>
      <c r="C9" s="168"/>
      <c r="D9" s="169"/>
      <c r="E9" s="171"/>
      <c r="F9" s="169"/>
      <c r="G9" s="171"/>
      <c r="H9" s="173"/>
    </row>
    <row r="10" spans="1:8" ht="61.5" customHeight="1">
      <c r="A10" s="156"/>
      <c r="B10" s="160"/>
      <c r="C10" s="168"/>
      <c r="D10" s="169"/>
      <c r="E10" s="171"/>
      <c r="F10" s="169"/>
      <c r="G10" s="171"/>
      <c r="H10" s="173"/>
    </row>
    <row r="11" spans="1:8" ht="12.75" customHeight="1">
      <c r="A11" s="157"/>
      <c r="B11" s="161"/>
      <c r="C11" s="174" t="s">
        <v>3</v>
      </c>
      <c r="D11" s="175"/>
      <c r="E11" s="175"/>
      <c r="F11" s="175"/>
      <c r="G11" s="175"/>
      <c r="H11" s="176"/>
    </row>
    <row r="12" spans="1:8" ht="27.75" customHeight="1" thickBot="1">
      <c r="A12" s="158"/>
      <c r="B12" s="162"/>
      <c r="C12" s="6" t="s">
        <v>1</v>
      </c>
      <c r="D12" s="7" t="s">
        <v>24</v>
      </c>
      <c r="E12" s="7" t="s">
        <v>1</v>
      </c>
      <c r="F12" s="7" t="s">
        <v>24</v>
      </c>
      <c r="G12" s="7" t="s">
        <v>1</v>
      </c>
      <c r="H12" s="7" t="s">
        <v>24</v>
      </c>
    </row>
    <row r="13" spans="1:8" ht="16.5" thickBot="1">
      <c r="A13" s="8">
        <v>1</v>
      </c>
      <c r="B13" s="9">
        <v>2</v>
      </c>
      <c r="C13" s="4">
        <v>3</v>
      </c>
      <c r="D13" s="22">
        <v>4</v>
      </c>
      <c r="E13" s="22">
        <v>5</v>
      </c>
      <c r="F13" s="22">
        <v>6</v>
      </c>
      <c r="G13" s="22">
        <v>7</v>
      </c>
      <c r="H13" s="5">
        <v>8</v>
      </c>
    </row>
    <row r="14" spans="1:8" ht="40.5" customHeight="1">
      <c r="A14" s="10">
        <v>1</v>
      </c>
      <c r="B14" s="11" t="s">
        <v>10</v>
      </c>
      <c r="C14" s="23" t="e">
        <f>#REF!/#REF!*#REF!</f>
        <v>#REF!</v>
      </c>
      <c r="D14" s="24" t="e">
        <f>#REF!/#REF!*#REF!</f>
        <v>#REF!</v>
      </c>
      <c r="E14" s="24" t="e">
        <f>#REF!+#REF!</f>
        <v>#REF!</v>
      </c>
      <c r="F14" s="24" t="e">
        <f>#REF!+#REF!</f>
        <v>#REF!</v>
      </c>
      <c r="G14" s="24" t="e">
        <f aca="true" t="shared" si="0" ref="G14:H18">C14/E14</f>
        <v>#REF!</v>
      </c>
      <c r="H14" s="25" t="e">
        <f t="shared" si="0"/>
        <v>#REF!</v>
      </c>
    </row>
    <row r="15" spans="1:8" ht="36.75" customHeight="1">
      <c r="A15" s="12">
        <v>2</v>
      </c>
      <c r="B15" s="13" t="s">
        <v>4</v>
      </c>
      <c r="C15" s="16" t="e">
        <f>#REF!+#REF!</f>
        <v>#REF!</v>
      </c>
      <c r="D15" s="14" t="e">
        <f>#REF!+#REF!</f>
        <v>#REF!</v>
      </c>
      <c r="E15" s="14" t="e">
        <f>#REF!+#REF!</f>
        <v>#REF!</v>
      </c>
      <c r="F15" s="14" t="e">
        <f>#REF!+#REF!</f>
        <v>#REF!</v>
      </c>
      <c r="G15" s="14" t="e">
        <f t="shared" si="0"/>
        <v>#REF!</v>
      </c>
      <c r="H15" s="15" t="e">
        <f t="shared" si="0"/>
        <v>#REF!</v>
      </c>
    </row>
    <row r="16" spans="1:8" ht="51" customHeight="1">
      <c r="A16" s="12">
        <v>3</v>
      </c>
      <c r="B16" s="13" t="s">
        <v>5</v>
      </c>
      <c r="C16" s="16" t="e">
        <f>C17+C18+C19+C20+C21</f>
        <v>#REF!</v>
      </c>
      <c r="D16" s="14" t="e">
        <f>D17+D18+D19+D20+D21</f>
        <v>#REF!</v>
      </c>
      <c r="E16" s="14" t="e">
        <f>#REF!+#REF!</f>
        <v>#REF!</v>
      </c>
      <c r="F16" s="14" t="e">
        <f>#REF!+#REF!</f>
        <v>#REF!</v>
      </c>
      <c r="G16" s="14" t="e">
        <f t="shared" si="0"/>
        <v>#REF!</v>
      </c>
      <c r="H16" s="15" t="e">
        <f t="shared" si="0"/>
        <v>#REF!</v>
      </c>
    </row>
    <row r="17" spans="1:8" ht="39" customHeight="1">
      <c r="A17" s="12" t="s">
        <v>11</v>
      </c>
      <c r="B17" s="13" t="s">
        <v>12</v>
      </c>
      <c r="C17" s="16" t="e">
        <f>#REF!+#REF!</f>
        <v>#REF!</v>
      </c>
      <c r="D17" s="14" t="e">
        <f>#REF!+#REF!</f>
        <v>#REF!</v>
      </c>
      <c r="E17" s="14" t="e">
        <f>#REF!+#REF!</f>
        <v>#REF!</v>
      </c>
      <c r="F17" s="14" t="e">
        <f>#REF!+#REF!</f>
        <v>#REF!</v>
      </c>
      <c r="G17" s="14" t="e">
        <f t="shared" si="0"/>
        <v>#REF!</v>
      </c>
      <c r="H17" s="15" t="e">
        <f t="shared" si="0"/>
        <v>#REF!</v>
      </c>
    </row>
    <row r="18" spans="1:8" ht="42" customHeight="1">
      <c r="A18" s="12" t="s">
        <v>13</v>
      </c>
      <c r="B18" s="13" t="s">
        <v>14</v>
      </c>
      <c r="C18" s="16" t="e">
        <f>#REF!+#REF!</f>
        <v>#REF!</v>
      </c>
      <c r="D18" s="14" t="e">
        <f>#REF!+#REF!</f>
        <v>#REF!</v>
      </c>
      <c r="E18" s="14" t="e">
        <f>#REF!+#REF!</f>
        <v>#REF!</v>
      </c>
      <c r="F18" s="14" t="e">
        <f>#REF!+#REF!</f>
        <v>#REF!</v>
      </c>
      <c r="G18" s="14" t="e">
        <f t="shared" si="0"/>
        <v>#REF!</v>
      </c>
      <c r="H18" s="15" t="e">
        <f t="shared" si="0"/>
        <v>#REF!</v>
      </c>
    </row>
    <row r="19" spans="1:8" ht="56.25" customHeight="1">
      <c r="A19" s="12" t="s">
        <v>15</v>
      </c>
      <c r="B19" s="13" t="s">
        <v>16</v>
      </c>
      <c r="C19" s="16">
        <v>0</v>
      </c>
      <c r="D19" s="14">
        <v>0</v>
      </c>
      <c r="E19" s="14">
        <v>0</v>
      </c>
      <c r="F19" s="14">
        <v>0</v>
      </c>
      <c r="G19" s="14">
        <v>0</v>
      </c>
      <c r="H19" s="15">
        <v>0</v>
      </c>
    </row>
    <row r="20" spans="1:8" ht="78" customHeight="1">
      <c r="A20" s="12" t="s">
        <v>17</v>
      </c>
      <c r="B20" s="13" t="s">
        <v>18</v>
      </c>
      <c r="C20" s="16" t="e">
        <f>#REF!+#REF!</f>
        <v>#REF!</v>
      </c>
      <c r="D20" s="26">
        <v>0</v>
      </c>
      <c r="E20" s="14" t="e">
        <f>#REF!+#REF!</f>
        <v>#REF!</v>
      </c>
      <c r="F20" s="26">
        <v>0</v>
      </c>
      <c r="G20" s="14" t="e">
        <f>C20/E20</f>
        <v>#REF!</v>
      </c>
      <c r="H20" s="17">
        <v>0</v>
      </c>
    </row>
    <row r="21" spans="1:8" ht="56.25" customHeight="1">
      <c r="A21" s="12" t="s">
        <v>19</v>
      </c>
      <c r="B21" s="13" t="s">
        <v>20</v>
      </c>
      <c r="C21" s="16">
        <v>0</v>
      </c>
      <c r="D21" s="14">
        <v>0</v>
      </c>
      <c r="E21" s="14">
        <v>0</v>
      </c>
      <c r="F21" s="14">
        <v>0</v>
      </c>
      <c r="G21" s="14">
        <v>0</v>
      </c>
      <c r="H21" s="15">
        <v>0</v>
      </c>
    </row>
    <row r="22" spans="1:8" ht="44.25" customHeight="1">
      <c r="A22" s="12">
        <v>4</v>
      </c>
      <c r="B22" s="13" t="s">
        <v>21</v>
      </c>
      <c r="C22" s="16" t="e">
        <f>#REF!/#REF!*#REF!</f>
        <v>#REF!</v>
      </c>
      <c r="D22" s="14" t="e">
        <f>#REF!/#REF!*#REF!</f>
        <v>#REF!</v>
      </c>
      <c r="E22" s="14" t="e">
        <f>E14</f>
        <v>#REF!</v>
      </c>
      <c r="F22" s="14" t="e">
        <f>F14</f>
        <v>#REF!</v>
      </c>
      <c r="G22" s="14" t="e">
        <f>C22/E22</f>
        <v>#REF!</v>
      </c>
      <c r="H22" s="15" t="e">
        <f>D22/F22</f>
        <v>#REF!</v>
      </c>
    </row>
    <row r="23" spans="1:8" ht="47.25" customHeight="1">
      <c r="A23" s="12">
        <v>5</v>
      </c>
      <c r="B23" s="13" t="s">
        <v>6</v>
      </c>
      <c r="C23" s="16"/>
      <c r="D23" s="14"/>
      <c r="E23" s="14"/>
      <c r="F23" s="14"/>
      <c r="G23" s="14"/>
      <c r="H23" s="15"/>
    </row>
    <row r="24" spans="1:8" ht="53.25" customHeight="1" thickBot="1">
      <c r="A24" s="18">
        <v>6</v>
      </c>
      <c r="B24" s="19" t="s">
        <v>7</v>
      </c>
      <c r="C24" s="20" t="e">
        <f>#REF!/#REF!*#REF!</f>
        <v>#REF!</v>
      </c>
      <c r="D24" s="21" t="e">
        <f>#REF!/#REF!*#REF!</f>
        <v>#REF!</v>
      </c>
      <c r="E24" s="21" t="e">
        <f>E22</f>
        <v>#REF!</v>
      </c>
      <c r="F24" s="21" t="e">
        <f>F22</f>
        <v>#REF!</v>
      </c>
      <c r="G24" s="21" t="e">
        <f>C24/E24</f>
        <v>#REF!</v>
      </c>
      <c r="H24" s="27" t="e">
        <f>D24/F24</f>
        <v>#REF!</v>
      </c>
    </row>
    <row r="25" spans="1:8" ht="53.25" customHeight="1">
      <c r="A25" s="28"/>
      <c r="B25" s="29"/>
      <c r="C25" s="30"/>
      <c r="D25" s="30"/>
      <c r="E25" s="30"/>
      <c r="F25" s="30"/>
      <c r="G25" s="30"/>
      <c r="H25" s="30"/>
    </row>
    <row r="26" spans="2:7" ht="15.75">
      <c r="B26" s="2" t="e">
        <f>#REF!</f>
        <v>#REF!</v>
      </c>
      <c r="G26" s="2" t="e">
        <f>#REF!</f>
        <v>#REF!</v>
      </c>
    </row>
    <row r="29" spans="2:7" ht="15.75">
      <c r="B29" s="2" t="e">
        <f>#REF!</f>
        <v>#REF!</v>
      </c>
      <c r="G29" s="2" t="e">
        <f>#REF!</f>
        <v>#REF!</v>
      </c>
    </row>
  </sheetData>
  <sheetProtection/>
  <mergeCells count="11">
    <mergeCell ref="C11:H11"/>
    <mergeCell ref="F2:H2"/>
    <mergeCell ref="A3:H3"/>
    <mergeCell ref="A4:H4"/>
    <mergeCell ref="A5:H5"/>
    <mergeCell ref="A7:A12"/>
    <mergeCell ref="B7:B12"/>
    <mergeCell ref="C7:H7"/>
    <mergeCell ref="C8:D10"/>
    <mergeCell ref="E8:F10"/>
    <mergeCell ref="G8:H10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3"/>
  <sheetViews>
    <sheetView zoomScalePageLayoutView="0" workbookViewId="0" topLeftCell="A371">
      <selection activeCell="B13" sqref="B13"/>
    </sheetView>
  </sheetViews>
  <sheetFormatPr defaultColWidth="9.00390625" defaultRowHeight="12.75"/>
  <cols>
    <col min="1" max="1" width="11.25390625" style="149" customWidth="1"/>
    <col min="2" max="2" width="44.125" style="149" customWidth="1"/>
    <col min="3" max="3" width="12.75390625" style="149" customWidth="1"/>
    <col min="4" max="4" width="16.375" style="149" customWidth="1"/>
    <col min="5" max="5" width="18.875" style="149" customWidth="1"/>
    <col min="6" max="7" width="15.375" style="149" customWidth="1"/>
  </cols>
  <sheetData>
    <row r="1" spans="1:7" ht="12.75">
      <c r="A1" s="31"/>
      <c r="B1" s="117"/>
      <c r="C1" s="31"/>
      <c r="D1" s="31"/>
      <c r="E1" s="31"/>
      <c r="F1" s="31"/>
      <c r="G1" s="32" t="s">
        <v>206</v>
      </c>
    </row>
    <row r="2" spans="1:7" ht="12.75">
      <c r="A2" s="31"/>
      <c r="B2" s="31"/>
      <c r="C2" s="31"/>
      <c r="D2" s="31"/>
      <c r="E2" s="31"/>
      <c r="F2" s="31"/>
      <c r="G2" s="118" t="s">
        <v>207</v>
      </c>
    </row>
    <row r="3" spans="1:7" ht="12.75">
      <c r="A3" s="31"/>
      <c r="B3" s="31"/>
      <c r="C3" s="31"/>
      <c r="D3" s="31"/>
      <c r="E3" s="31"/>
      <c r="F3" s="31"/>
      <c r="G3" s="32" t="s">
        <v>208</v>
      </c>
    </row>
    <row r="4" spans="1:7" ht="12.75">
      <c r="A4" s="31"/>
      <c r="B4" s="31"/>
      <c r="C4" s="31"/>
      <c r="D4" s="31"/>
      <c r="E4" s="31"/>
      <c r="F4" s="31"/>
      <c r="G4" s="32" t="s">
        <v>209</v>
      </c>
    </row>
    <row r="5" spans="1:7" ht="12.75">
      <c r="A5" s="31"/>
      <c r="B5" s="31"/>
      <c r="C5" s="31"/>
      <c r="D5" s="31"/>
      <c r="E5" s="31"/>
      <c r="F5" s="31"/>
      <c r="G5" s="32"/>
    </row>
    <row r="6" spans="1:7" ht="12.75">
      <c r="A6" s="31"/>
      <c r="B6" s="31"/>
      <c r="C6" s="31"/>
      <c r="D6" s="31"/>
      <c r="E6" s="31"/>
      <c r="F6" s="31"/>
      <c r="G6" s="31"/>
    </row>
    <row r="7" spans="1:7" ht="14.25">
      <c r="A7" s="210" t="s">
        <v>210</v>
      </c>
      <c r="B7" s="210"/>
      <c r="C7" s="210"/>
      <c r="D7" s="210"/>
      <c r="E7" s="210"/>
      <c r="F7" s="210"/>
      <c r="G7" s="210"/>
    </row>
    <row r="8" spans="1:7" ht="14.25">
      <c r="A8" s="31"/>
      <c r="B8" s="31"/>
      <c r="C8" s="150"/>
      <c r="D8" s="150"/>
      <c r="E8" s="150"/>
      <c r="F8" s="150"/>
      <c r="G8" s="150"/>
    </row>
    <row r="9" spans="1:7" ht="14.25">
      <c r="A9" s="211" t="s">
        <v>211</v>
      </c>
      <c r="B9" s="211"/>
      <c r="C9" s="211"/>
      <c r="D9" s="211"/>
      <c r="E9" s="211"/>
      <c r="F9" s="211"/>
      <c r="G9" s="211"/>
    </row>
    <row r="10" spans="1:7" ht="12.75">
      <c r="A10" s="31"/>
      <c r="B10" s="31"/>
      <c r="C10" s="31"/>
      <c r="D10" s="31"/>
      <c r="E10" s="31"/>
      <c r="F10" s="31"/>
      <c r="G10" s="31"/>
    </row>
    <row r="11" spans="1:7" ht="63.75">
      <c r="A11" s="43" t="s">
        <v>212</v>
      </c>
      <c r="B11" s="43" t="s">
        <v>213</v>
      </c>
      <c r="C11" s="43" t="s">
        <v>214</v>
      </c>
      <c r="D11" s="43" t="s">
        <v>215</v>
      </c>
      <c r="E11" s="43" t="s">
        <v>216</v>
      </c>
      <c r="F11" s="43" t="s">
        <v>217</v>
      </c>
      <c r="G11" s="43" t="s">
        <v>691</v>
      </c>
    </row>
    <row r="12" spans="1:7" s="149" customFormat="1" ht="12.7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</row>
    <row r="13" spans="1:7" ht="12.75">
      <c r="A13" s="119" t="s">
        <v>218</v>
      </c>
      <c r="B13" s="120" t="s">
        <v>219</v>
      </c>
      <c r="C13" s="64" t="s">
        <v>89</v>
      </c>
      <c r="D13" s="64" t="s">
        <v>89</v>
      </c>
      <c r="E13" s="64" t="s">
        <v>89</v>
      </c>
      <c r="F13" s="64" t="s">
        <v>89</v>
      </c>
      <c r="G13" s="64" t="s">
        <v>89</v>
      </c>
    </row>
    <row r="14" spans="1:7" ht="12.75">
      <c r="A14" s="119" t="s">
        <v>220</v>
      </c>
      <c r="B14" s="120" t="s">
        <v>221</v>
      </c>
      <c r="C14" s="64" t="s">
        <v>89</v>
      </c>
      <c r="D14" s="64" t="s">
        <v>89</v>
      </c>
      <c r="E14" s="64" t="s">
        <v>89</v>
      </c>
      <c r="F14" s="64" t="s">
        <v>89</v>
      </c>
      <c r="G14" s="64" t="s">
        <v>89</v>
      </c>
    </row>
    <row r="15" spans="1:7" ht="12.75">
      <c r="A15" s="119" t="s">
        <v>222</v>
      </c>
      <c r="B15" s="120" t="s">
        <v>223</v>
      </c>
      <c r="C15" s="64" t="s">
        <v>89</v>
      </c>
      <c r="D15" s="64" t="s">
        <v>89</v>
      </c>
      <c r="E15" s="64" t="s">
        <v>89</v>
      </c>
      <c r="F15" s="64" t="s">
        <v>89</v>
      </c>
      <c r="G15" s="64" t="s">
        <v>89</v>
      </c>
    </row>
    <row r="16" spans="1:7" ht="12.75">
      <c r="A16" s="119" t="s">
        <v>224</v>
      </c>
      <c r="B16" s="120" t="s">
        <v>225</v>
      </c>
      <c r="C16" s="64" t="s">
        <v>89</v>
      </c>
      <c r="D16" s="64" t="s">
        <v>89</v>
      </c>
      <c r="E16" s="64" t="s">
        <v>89</v>
      </c>
      <c r="F16" s="64" t="s">
        <v>89</v>
      </c>
      <c r="G16" s="64" t="s">
        <v>89</v>
      </c>
    </row>
    <row r="17" spans="1:7" ht="12.75" hidden="1">
      <c r="A17" s="119" t="s">
        <v>226</v>
      </c>
      <c r="B17" s="120" t="s">
        <v>227</v>
      </c>
      <c r="C17" s="64"/>
      <c r="D17" s="64" t="s">
        <v>228</v>
      </c>
      <c r="E17" s="64" t="s">
        <v>228</v>
      </c>
      <c r="F17" s="64" t="s">
        <v>228</v>
      </c>
      <c r="G17" s="64" t="s">
        <v>228</v>
      </c>
    </row>
    <row r="18" spans="1:7" ht="12.75" hidden="1">
      <c r="A18" s="119" t="s">
        <v>229</v>
      </c>
      <c r="B18" s="120" t="s">
        <v>230</v>
      </c>
      <c r="C18" s="64"/>
      <c r="D18" s="64" t="s">
        <v>228</v>
      </c>
      <c r="E18" s="64" t="s">
        <v>228</v>
      </c>
      <c r="F18" s="64" t="s">
        <v>228</v>
      </c>
      <c r="G18" s="64" t="s">
        <v>228</v>
      </c>
    </row>
    <row r="19" spans="1:7" ht="12.75" hidden="1">
      <c r="A19" s="119" t="s">
        <v>231</v>
      </c>
      <c r="B19" s="120" t="s">
        <v>232</v>
      </c>
      <c r="C19" s="64"/>
      <c r="D19" s="64" t="s">
        <v>228</v>
      </c>
      <c r="E19" s="64" t="s">
        <v>228</v>
      </c>
      <c r="F19" s="64" t="s">
        <v>228</v>
      </c>
      <c r="G19" s="64" t="s">
        <v>228</v>
      </c>
    </row>
    <row r="20" spans="1:7" ht="12.75" hidden="1">
      <c r="A20" s="119" t="s">
        <v>233</v>
      </c>
      <c r="B20" s="120" t="s">
        <v>234</v>
      </c>
      <c r="C20" s="64"/>
      <c r="D20" s="64" t="s">
        <v>228</v>
      </c>
      <c r="E20" s="64" t="s">
        <v>228</v>
      </c>
      <c r="F20" s="64" t="s">
        <v>228</v>
      </c>
      <c r="G20" s="64" t="s">
        <v>228</v>
      </c>
    </row>
    <row r="21" spans="1:7" ht="12.75" hidden="1">
      <c r="A21" s="119" t="s">
        <v>235</v>
      </c>
      <c r="B21" s="120" t="s">
        <v>236</v>
      </c>
      <c r="C21" s="64"/>
      <c r="D21" s="64" t="s">
        <v>228</v>
      </c>
      <c r="E21" s="64" t="s">
        <v>228</v>
      </c>
      <c r="F21" s="64" t="s">
        <v>228</v>
      </c>
      <c r="G21" s="64" t="s">
        <v>228</v>
      </c>
    </row>
    <row r="22" spans="1:7" ht="12.75" hidden="1">
      <c r="A22" s="119" t="s">
        <v>237</v>
      </c>
      <c r="B22" s="121" t="s">
        <v>238</v>
      </c>
      <c r="C22" s="64"/>
      <c r="D22" s="64" t="s">
        <v>228</v>
      </c>
      <c r="E22" s="64" t="s">
        <v>228</v>
      </c>
      <c r="F22" s="64" t="s">
        <v>228</v>
      </c>
      <c r="G22" s="64" t="s">
        <v>228</v>
      </c>
    </row>
    <row r="23" spans="1:7" ht="12.75">
      <c r="A23" s="119" t="s">
        <v>239</v>
      </c>
      <c r="B23" s="120" t="s">
        <v>240</v>
      </c>
      <c r="C23" s="64" t="s">
        <v>89</v>
      </c>
      <c r="D23" s="64" t="s">
        <v>89</v>
      </c>
      <c r="E23" s="64" t="s">
        <v>89</v>
      </c>
      <c r="F23" s="64" t="s">
        <v>89</v>
      </c>
      <c r="G23" s="64" t="s">
        <v>89</v>
      </c>
    </row>
    <row r="24" spans="1:7" ht="12.75" hidden="1">
      <c r="A24" s="119" t="s">
        <v>241</v>
      </c>
      <c r="B24" s="120" t="s">
        <v>227</v>
      </c>
      <c r="C24" s="64"/>
      <c r="D24" s="64" t="s">
        <v>228</v>
      </c>
      <c r="E24" s="64" t="s">
        <v>228</v>
      </c>
      <c r="F24" s="64" t="s">
        <v>228</v>
      </c>
      <c r="G24" s="64" t="s">
        <v>228</v>
      </c>
    </row>
    <row r="25" spans="1:7" ht="12.75" hidden="1">
      <c r="A25" s="119" t="s">
        <v>242</v>
      </c>
      <c r="B25" s="120" t="s">
        <v>230</v>
      </c>
      <c r="C25" s="64"/>
      <c r="D25" s="64" t="s">
        <v>228</v>
      </c>
      <c r="E25" s="64" t="s">
        <v>228</v>
      </c>
      <c r="F25" s="64" t="s">
        <v>228</v>
      </c>
      <c r="G25" s="64" t="s">
        <v>228</v>
      </c>
    </row>
    <row r="26" spans="1:7" ht="12.75" hidden="1">
      <c r="A26" s="119" t="s">
        <v>243</v>
      </c>
      <c r="B26" s="120" t="s">
        <v>232</v>
      </c>
      <c r="C26" s="64"/>
      <c r="D26" s="64" t="s">
        <v>228</v>
      </c>
      <c r="E26" s="64" t="s">
        <v>228</v>
      </c>
      <c r="F26" s="64" t="s">
        <v>228</v>
      </c>
      <c r="G26" s="64" t="s">
        <v>228</v>
      </c>
    </row>
    <row r="27" spans="1:7" ht="12.75" hidden="1">
      <c r="A27" s="119" t="s">
        <v>244</v>
      </c>
      <c r="B27" s="120" t="s">
        <v>234</v>
      </c>
      <c r="C27" s="64"/>
      <c r="D27" s="64" t="s">
        <v>228</v>
      </c>
      <c r="E27" s="64" t="s">
        <v>228</v>
      </c>
      <c r="F27" s="64" t="s">
        <v>228</v>
      </c>
      <c r="G27" s="64" t="s">
        <v>228</v>
      </c>
    </row>
    <row r="28" spans="1:7" ht="12.75" hidden="1">
      <c r="A28" s="119" t="s">
        <v>245</v>
      </c>
      <c r="B28" s="120" t="s">
        <v>236</v>
      </c>
      <c r="C28" s="64"/>
      <c r="D28" s="64" t="s">
        <v>228</v>
      </c>
      <c r="E28" s="64" t="s">
        <v>228</v>
      </c>
      <c r="F28" s="64" t="s">
        <v>228</v>
      </c>
      <c r="G28" s="64" t="s">
        <v>228</v>
      </c>
    </row>
    <row r="29" spans="1:7" ht="12.75" hidden="1">
      <c r="A29" s="119" t="s">
        <v>246</v>
      </c>
      <c r="B29" s="121" t="s">
        <v>238</v>
      </c>
      <c r="C29" s="64"/>
      <c r="D29" s="64" t="s">
        <v>228</v>
      </c>
      <c r="E29" s="64" t="s">
        <v>228</v>
      </c>
      <c r="F29" s="64" t="s">
        <v>228</v>
      </c>
      <c r="G29" s="64" t="s">
        <v>228</v>
      </c>
    </row>
    <row r="30" spans="1:7" ht="12.75">
      <c r="A30" s="119" t="s">
        <v>247</v>
      </c>
      <c r="B30" s="120" t="s">
        <v>248</v>
      </c>
      <c r="C30" s="64" t="s">
        <v>89</v>
      </c>
      <c r="D30" s="64" t="s">
        <v>89</v>
      </c>
      <c r="E30" s="64" t="s">
        <v>89</v>
      </c>
      <c r="F30" s="64" t="s">
        <v>89</v>
      </c>
      <c r="G30" s="64" t="s">
        <v>89</v>
      </c>
    </row>
    <row r="31" spans="1:7" ht="12.75" hidden="1">
      <c r="A31" s="119" t="s">
        <v>249</v>
      </c>
      <c r="B31" s="120" t="s">
        <v>227</v>
      </c>
      <c r="C31" s="64"/>
      <c r="D31" s="64" t="s">
        <v>228</v>
      </c>
      <c r="E31" s="64" t="s">
        <v>228</v>
      </c>
      <c r="F31" s="64" t="s">
        <v>228</v>
      </c>
      <c r="G31" s="64" t="s">
        <v>228</v>
      </c>
    </row>
    <row r="32" spans="1:7" ht="12.75" hidden="1">
      <c r="A32" s="119" t="s">
        <v>250</v>
      </c>
      <c r="B32" s="120" t="s">
        <v>230</v>
      </c>
      <c r="C32" s="64"/>
      <c r="D32" s="64" t="s">
        <v>228</v>
      </c>
      <c r="E32" s="64" t="s">
        <v>228</v>
      </c>
      <c r="F32" s="64" t="s">
        <v>228</v>
      </c>
      <c r="G32" s="64" t="s">
        <v>228</v>
      </c>
    </row>
    <row r="33" spans="1:7" ht="12.75" hidden="1">
      <c r="A33" s="119" t="s">
        <v>251</v>
      </c>
      <c r="B33" s="120" t="s">
        <v>232</v>
      </c>
      <c r="C33" s="64"/>
      <c r="D33" s="64" t="s">
        <v>228</v>
      </c>
      <c r="E33" s="64" t="s">
        <v>228</v>
      </c>
      <c r="F33" s="64" t="s">
        <v>228</v>
      </c>
      <c r="G33" s="64" t="s">
        <v>228</v>
      </c>
    </row>
    <row r="34" spans="1:7" ht="12.75" hidden="1">
      <c r="A34" s="119" t="s">
        <v>252</v>
      </c>
      <c r="B34" s="120" t="s">
        <v>234</v>
      </c>
      <c r="C34" s="64"/>
      <c r="D34" s="64" t="s">
        <v>228</v>
      </c>
      <c r="E34" s="64" t="s">
        <v>228</v>
      </c>
      <c r="F34" s="64" t="s">
        <v>228</v>
      </c>
      <c r="G34" s="64" t="s">
        <v>228</v>
      </c>
    </row>
    <row r="35" spans="1:7" ht="12.75" hidden="1">
      <c r="A35" s="119" t="s">
        <v>253</v>
      </c>
      <c r="B35" s="120" t="s">
        <v>236</v>
      </c>
      <c r="C35" s="64"/>
      <c r="D35" s="64" t="s">
        <v>228</v>
      </c>
      <c r="E35" s="64" t="s">
        <v>228</v>
      </c>
      <c r="F35" s="64" t="s">
        <v>228</v>
      </c>
      <c r="G35" s="64" t="s">
        <v>228</v>
      </c>
    </row>
    <row r="36" spans="1:7" ht="12.75" hidden="1">
      <c r="A36" s="119" t="s">
        <v>254</v>
      </c>
      <c r="B36" s="121" t="s">
        <v>238</v>
      </c>
      <c r="C36" s="64"/>
      <c r="D36" s="64" t="s">
        <v>228</v>
      </c>
      <c r="E36" s="64" t="s">
        <v>228</v>
      </c>
      <c r="F36" s="64" t="s">
        <v>228</v>
      </c>
      <c r="G36" s="64" t="s">
        <v>228</v>
      </c>
    </row>
    <row r="37" spans="1:7" ht="12.75">
      <c r="A37" s="119" t="s">
        <v>255</v>
      </c>
      <c r="B37" s="120" t="s">
        <v>256</v>
      </c>
      <c r="C37" s="64" t="s">
        <v>89</v>
      </c>
      <c r="D37" s="64" t="s">
        <v>89</v>
      </c>
      <c r="E37" s="64" t="s">
        <v>89</v>
      </c>
      <c r="F37" s="64" t="s">
        <v>89</v>
      </c>
      <c r="G37" s="64" t="s">
        <v>89</v>
      </c>
    </row>
    <row r="38" spans="1:7" ht="12.75" hidden="1">
      <c r="A38" s="119" t="s">
        <v>257</v>
      </c>
      <c r="B38" s="120" t="s">
        <v>227</v>
      </c>
      <c r="C38" s="64"/>
      <c r="D38" s="64" t="s">
        <v>228</v>
      </c>
      <c r="E38" s="64" t="s">
        <v>228</v>
      </c>
      <c r="F38" s="64" t="s">
        <v>228</v>
      </c>
      <c r="G38" s="64" t="s">
        <v>228</v>
      </c>
    </row>
    <row r="39" spans="1:7" ht="12.75" hidden="1">
      <c r="A39" s="119" t="s">
        <v>258</v>
      </c>
      <c r="B39" s="120" t="s">
        <v>230</v>
      </c>
      <c r="C39" s="64"/>
      <c r="D39" s="64" t="s">
        <v>228</v>
      </c>
      <c r="E39" s="64" t="s">
        <v>228</v>
      </c>
      <c r="F39" s="64" t="s">
        <v>228</v>
      </c>
      <c r="G39" s="64" t="s">
        <v>228</v>
      </c>
    </row>
    <row r="40" spans="1:7" ht="12.75" hidden="1">
      <c r="A40" s="119" t="s">
        <v>259</v>
      </c>
      <c r="B40" s="120" t="s">
        <v>232</v>
      </c>
      <c r="C40" s="64"/>
      <c r="D40" s="64" t="s">
        <v>228</v>
      </c>
      <c r="E40" s="64" t="s">
        <v>228</v>
      </c>
      <c r="F40" s="64" t="s">
        <v>228</v>
      </c>
      <c r="G40" s="64" t="s">
        <v>228</v>
      </c>
    </row>
    <row r="41" spans="1:7" ht="12.75" hidden="1">
      <c r="A41" s="119" t="s">
        <v>260</v>
      </c>
      <c r="B41" s="120" t="s">
        <v>234</v>
      </c>
      <c r="C41" s="64"/>
      <c r="D41" s="64" t="s">
        <v>228</v>
      </c>
      <c r="E41" s="64" t="s">
        <v>228</v>
      </c>
      <c r="F41" s="64" t="s">
        <v>228</v>
      </c>
      <c r="G41" s="64" t="s">
        <v>228</v>
      </c>
    </row>
    <row r="42" spans="1:7" ht="12.75" hidden="1">
      <c r="A42" s="119" t="s">
        <v>261</v>
      </c>
      <c r="B42" s="120" t="s">
        <v>236</v>
      </c>
      <c r="C42" s="64"/>
      <c r="D42" s="64" t="s">
        <v>228</v>
      </c>
      <c r="E42" s="64" t="s">
        <v>228</v>
      </c>
      <c r="F42" s="64" t="s">
        <v>228</v>
      </c>
      <c r="G42" s="64" t="s">
        <v>228</v>
      </c>
    </row>
    <row r="43" spans="1:7" ht="12.75" hidden="1">
      <c r="A43" s="119" t="s">
        <v>262</v>
      </c>
      <c r="B43" s="121" t="s">
        <v>238</v>
      </c>
      <c r="C43" s="64"/>
      <c r="D43" s="64" t="s">
        <v>228</v>
      </c>
      <c r="E43" s="64" t="s">
        <v>228</v>
      </c>
      <c r="F43" s="64" t="s">
        <v>228</v>
      </c>
      <c r="G43" s="64" t="s">
        <v>228</v>
      </c>
    </row>
    <row r="44" spans="1:7" ht="12.75">
      <c r="A44" s="119" t="s">
        <v>263</v>
      </c>
      <c r="B44" s="120" t="s">
        <v>264</v>
      </c>
      <c r="C44" s="64" t="s">
        <v>89</v>
      </c>
      <c r="D44" s="64" t="s">
        <v>89</v>
      </c>
      <c r="E44" s="64" t="s">
        <v>89</v>
      </c>
      <c r="F44" s="64" t="s">
        <v>89</v>
      </c>
      <c r="G44" s="64" t="s">
        <v>89</v>
      </c>
    </row>
    <row r="45" spans="1:7" ht="12.75">
      <c r="A45" s="119" t="s">
        <v>265</v>
      </c>
      <c r="B45" s="120" t="s">
        <v>225</v>
      </c>
      <c r="C45" s="64" t="s">
        <v>89</v>
      </c>
      <c r="D45" s="64" t="s">
        <v>89</v>
      </c>
      <c r="E45" s="64" t="s">
        <v>89</v>
      </c>
      <c r="F45" s="64" t="s">
        <v>89</v>
      </c>
      <c r="G45" s="64" t="s">
        <v>89</v>
      </c>
    </row>
    <row r="46" spans="1:7" ht="12.75" hidden="1">
      <c r="A46" s="119" t="s">
        <v>266</v>
      </c>
      <c r="B46" s="120" t="s">
        <v>227</v>
      </c>
      <c r="C46" s="64"/>
      <c r="D46" s="64" t="s">
        <v>228</v>
      </c>
      <c r="E46" s="64" t="s">
        <v>228</v>
      </c>
      <c r="F46" s="64" t="s">
        <v>228</v>
      </c>
      <c r="G46" s="64" t="s">
        <v>228</v>
      </c>
    </row>
    <row r="47" spans="1:7" ht="12.75" hidden="1">
      <c r="A47" s="119" t="s">
        <v>267</v>
      </c>
      <c r="B47" s="120" t="s">
        <v>230</v>
      </c>
      <c r="C47" s="64"/>
      <c r="D47" s="64" t="s">
        <v>228</v>
      </c>
      <c r="E47" s="64" t="s">
        <v>228</v>
      </c>
      <c r="F47" s="64" t="s">
        <v>228</v>
      </c>
      <c r="G47" s="64" t="s">
        <v>228</v>
      </c>
    </row>
    <row r="48" spans="1:7" ht="12.75" hidden="1">
      <c r="A48" s="119" t="s">
        <v>268</v>
      </c>
      <c r="B48" s="120" t="s">
        <v>232</v>
      </c>
      <c r="C48" s="64"/>
      <c r="D48" s="64" t="s">
        <v>228</v>
      </c>
      <c r="E48" s="64" t="s">
        <v>228</v>
      </c>
      <c r="F48" s="64" t="s">
        <v>228</v>
      </c>
      <c r="G48" s="64" t="s">
        <v>228</v>
      </c>
    </row>
    <row r="49" spans="1:7" ht="12.75" hidden="1">
      <c r="A49" s="119" t="s">
        <v>269</v>
      </c>
      <c r="B49" s="120" t="s">
        <v>234</v>
      </c>
      <c r="C49" s="64"/>
      <c r="D49" s="64" t="s">
        <v>228</v>
      </c>
      <c r="E49" s="64" t="s">
        <v>228</v>
      </c>
      <c r="F49" s="64" t="s">
        <v>228</v>
      </c>
      <c r="G49" s="64" t="s">
        <v>228</v>
      </c>
    </row>
    <row r="50" spans="1:7" ht="12.75" hidden="1">
      <c r="A50" s="119" t="s">
        <v>270</v>
      </c>
      <c r="B50" s="120" t="s">
        <v>236</v>
      </c>
      <c r="C50" s="64"/>
      <c r="D50" s="64" t="s">
        <v>228</v>
      </c>
      <c r="E50" s="64" t="s">
        <v>228</v>
      </c>
      <c r="F50" s="64" t="s">
        <v>228</v>
      </c>
      <c r="G50" s="64" t="s">
        <v>228</v>
      </c>
    </row>
    <row r="51" spans="1:7" ht="12.75" hidden="1">
      <c r="A51" s="119" t="s">
        <v>271</v>
      </c>
      <c r="B51" s="121" t="s">
        <v>238</v>
      </c>
      <c r="C51" s="64"/>
      <c r="D51" s="64" t="s">
        <v>228</v>
      </c>
      <c r="E51" s="64" t="s">
        <v>228</v>
      </c>
      <c r="F51" s="64" t="s">
        <v>228</v>
      </c>
      <c r="G51" s="64" t="s">
        <v>228</v>
      </c>
    </row>
    <row r="52" spans="1:7" ht="12.75">
      <c r="A52" s="119" t="s">
        <v>272</v>
      </c>
      <c r="B52" s="120" t="s">
        <v>240</v>
      </c>
      <c r="C52" s="64" t="s">
        <v>89</v>
      </c>
      <c r="D52" s="64" t="s">
        <v>89</v>
      </c>
      <c r="E52" s="64" t="s">
        <v>89</v>
      </c>
      <c r="F52" s="64" t="s">
        <v>89</v>
      </c>
      <c r="G52" s="64" t="s">
        <v>89</v>
      </c>
    </row>
    <row r="53" spans="1:7" ht="12.75" hidden="1">
      <c r="A53" s="119" t="s">
        <v>273</v>
      </c>
      <c r="B53" s="120" t="s">
        <v>227</v>
      </c>
      <c r="C53" s="64"/>
      <c r="D53" s="64" t="s">
        <v>228</v>
      </c>
      <c r="E53" s="64" t="s">
        <v>228</v>
      </c>
      <c r="F53" s="64" t="s">
        <v>228</v>
      </c>
      <c r="G53" s="64" t="s">
        <v>228</v>
      </c>
    </row>
    <row r="54" spans="1:7" ht="12.75" hidden="1">
      <c r="A54" s="119" t="s">
        <v>274</v>
      </c>
      <c r="B54" s="120" t="s">
        <v>230</v>
      </c>
      <c r="C54" s="64"/>
      <c r="D54" s="64" t="s">
        <v>228</v>
      </c>
      <c r="E54" s="64" t="s">
        <v>228</v>
      </c>
      <c r="F54" s="64" t="s">
        <v>228</v>
      </c>
      <c r="G54" s="64" t="s">
        <v>228</v>
      </c>
    </row>
    <row r="55" spans="1:7" ht="12.75" hidden="1">
      <c r="A55" s="119" t="s">
        <v>275</v>
      </c>
      <c r="B55" s="120" t="s">
        <v>232</v>
      </c>
      <c r="C55" s="64"/>
      <c r="D55" s="64" t="s">
        <v>228</v>
      </c>
      <c r="E55" s="64" t="s">
        <v>228</v>
      </c>
      <c r="F55" s="64" t="s">
        <v>228</v>
      </c>
      <c r="G55" s="64" t="s">
        <v>228</v>
      </c>
    </row>
    <row r="56" spans="1:7" ht="12.75" hidden="1">
      <c r="A56" s="119" t="s">
        <v>276</v>
      </c>
      <c r="B56" s="120" t="s">
        <v>234</v>
      </c>
      <c r="C56" s="64"/>
      <c r="D56" s="64" t="s">
        <v>228</v>
      </c>
      <c r="E56" s="64" t="s">
        <v>228</v>
      </c>
      <c r="F56" s="64" t="s">
        <v>228</v>
      </c>
      <c r="G56" s="64" t="s">
        <v>228</v>
      </c>
    </row>
    <row r="57" spans="1:7" ht="12.75" hidden="1">
      <c r="A57" s="119" t="s">
        <v>277</v>
      </c>
      <c r="B57" s="120" t="s">
        <v>236</v>
      </c>
      <c r="C57" s="64"/>
      <c r="D57" s="64" t="s">
        <v>228</v>
      </c>
      <c r="E57" s="64" t="s">
        <v>228</v>
      </c>
      <c r="F57" s="64" t="s">
        <v>228</v>
      </c>
      <c r="G57" s="64" t="s">
        <v>228</v>
      </c>
    </row>
    <row r="58" spans="1:7" ht="12.75" hidden="1">
      <c r="A58" s="119" t="s">
        <v>278</v>
      </c>
      <c r="B58" s="121" t="s">
        <v>238</v>
      </c>
      <c r="C58" s="64"/>
      <c r="D58" s="64" t="s">
        <v>228</v>
      </c>
      <c r="E58" s="64" t="s">
        <v>228</v>
      </c>
      <c r="F58" s="64" t="s">
        <v>228</v>
      </c>
      <c r="G58" s="64" t="s">
        <v>228</v>
      </c>
    </row>
    <row r="59" spans="1:7" ht="12.75">
      <c r="A59" s="119" t="s">
        <v>279</v>
      </c>
      <c r="B59" s="120" t="s">
        <v>248</v>
      </c>
      <c r="C59" s="64" t="s">
        <v>89</v>
      </c>
      <c r="D59" s="64" t="s">
        <v>89</v>
      </c>
      <c r="E59" s="64" t="s">
        <v>89</v>
      </c>
      <c r="F59" s="64" t="s">
        <v>89</v>
      </c>
      <c r="G59" s="64" t="s">
        <v>89</v>
      </c>
    </row>
    <row r="60" spans="1:7" ht="12.75" hidden="1">
      <c r="A60" s="119" t="s">
        <v>280</v>
      </c>
      <c r="B60" s="120" t="s">
        <v>227</v>
      </c>
      <c r="C60" s="64"/>
      <c r="D60" s="64" t="s">
        <v>228</v>
      </c>
      <c r="E60" s="64" t="s">
        <v>228</v>
      </c>
      <c r="F60" s="64" t="s">
        <v>228</v>
      </c>
      <c r="G60" s="64" t="s">
        <v>228</v>
      </c>
    </row>
    <row r="61" spans="1:7" ht="12.75" hidden="1">
      <c r="A61" s="119" t="s">
        <v>281</v>
      </c>
      <c r="B61" s="120" t="s">
        <v>230</v>
      </c>
      <c r="C61" s="64"/>
      <c r="D61" s="64" t="s">
        <v>228</v>
      </c>
      <c r="E61" s="64" t="s">
        <v>228</v>
      </c>
      <c r="F61" s="64" t="s">
        <v>228</v>
      </c>
      <c r="G61" s="64" t="s">
        <v>228</v>
      </c>
    </row>
    <row r="62" spans="1:7" ht="12.75" hidden="1">
      <c r="A62" s="119" t="s">
        <v>282</v>
      </c>
      <c r="B62" s="120" t="s">
        <v>232</v>
      </c>
      <c r="C62" s="64"/>
      <c r="D62" s="64" t="s">
        <v>228</v>
      </c>
      <c r="E62" s="64" t="s">
        <v>228</v>
      </c>
      <c r="F62" s="64" t="s">
        <v>228</v>
      </c>
      <c r="G62" s="64" t="s">
        <v>228</v>
      </c>
    </row>
    <row r="63" spans="1:7" ht="12.75" hidden="1">
      <c r="A63" s="119" t="s">
        <v>283</v>
      </c>
      <c r="B63" s="120" t="s">
        <v>234</v>
      </c>
      <c r="C63" s="64"/>
      <c r="D63" s="64" t="s">
        <v>228</v>
      </c>
      <c r="E63" s="64" t="s">
        <v>228</v>
      </c>
      <c r="F63" s="64" t="s">
        <v>228</v>
      </c>
      <c r="G63" s="64" t="s">
        <v>228</v>
      </c>
    </row>
    <row r="64" spans="1:7" ht="12.75" hidden="1">
      <c r="A64" s="119" t="s">
        <v>284</v>
      </c>
      <c r="B64" s="120" t="s">
        <v>236</v>
      </c>
      <c r="C64" s="64"/>
      <c r="D64" s="64" t="s">
        <v>228</v>
      </c>
      <c r="E64" s="64" t="s">
        <v>228</v>
      </c>
      <c r="F64" s="64" t="s">
        <v>228</v>
      </c>
      <c r="G64" s="64" t="s">
        <v>228</v>
      </c>
    </row>
    <row r="65" spans="1:7" ht="12.75" hidden="1">
      <c r="A65" s="119" t="s">
        <v>285</v>
      </c>
      <c r="B65" s="121" t="s">
        <v>238</v>
      </c>
      <c r="C65" s="64"/>
      <c r="D65" s="64" t="s">
        <v>228</v>
      </c>
      <c r="E65" s="64" t="s">
        <v>228</v>
      </c>
      <c r="F65" s="64" t="s">
        <v>228</v>
      </c>
      <c r="G65" s="64" t="s">
        <v>228</v>
      </c>
    </row>
    <row r="66" spans="1:7" ht="12.75">
      <c r="A66" s="119" t="s">
        <v>286</v>
      </c>
      <c r="B66" s="120" t="s">
        <v>256</v>
      </c>
      <c r="C66" s="64" t="s">
        <v>89</v>
      </c>
      <c r="D66" s="64" t="s">
        <v>89</v>
      </c>
      <c r="E66" s="64" t="s">
        <v>89</v>
      </c>
      <c r="F66" s="64" t="s">
        <v>89</v>
      </c>
      <c r="G66" s="64" t="s">
        <v>89</v>
      </c>
    </row>
    <row r="67" spans="1:7" ht="12.75" hidden="1">
      <c r="A67" s="119" t="s">
        <v>287</v>
      </c>
      <c r="B67" s="120" t="s">
        <v>227</v>
      </c>
      <c r="C67" s="64"/>
      <c r="D67" s="64" t="s">
        <v>228</v>
      </c>
      <c r="E67" s="64" t="s">
        <v>228</v>
      </c>
      <c r="F67" s="64" t="s">
        <v>228</v>
      </c>
      <c r="G67" s="64" t="s">
        <v>228</v>
      </c>
    </row>
    <row r="68" spans="1:7" ht="12.75" hidden="1">
      <c r="A68" s="119" t="s">
        <v>288</v>
      </c>
      <c r="B68" s="120" t="s">
        <v>230</v>
      </c>
      <c r="C68" s="64"/>
      <c r="D68" s="64" t="s">
        <v>228</v>
      </c>
      <c r="E68" s="64" t="s">
        <v>228</v>
      </c>
      <c r="F68" s="64" t="s">
        <v>228</v>
      </c>
      <c r="G68" s="64" t="s">
        <v>228</v>
      </c>
    </row>
    <row r="69" spans="1:7" ht="12.75" hidden="1">
      <c r="A69" s="119" t="s">
        <v>289</v>
      </c>
      <c r="B69" s="120" t="s">
        <v>232</v>
      </c>
      <c r="C69" s="64"/>
      <c r="D69" s="64" t="s">
        <v>228</v>
      </c>
      <c r="E69" s="64" t="s">
        <v>228</v>
      </c>
      <c r="F69" s="64" t="s">
        <v>228</v>
      </c>
      <c r="G69" s="64" t="s">
        <v>228</v>
      </c>
    </row>
    <row r="70" spans="1:7" ht="12.75" hidden="1">
      <c r="A70" s="119" t="s">
        <v>290</v>
      </c>
      <c r="B70" s="120" t="s">
        <v>234</v>
      </c>
      <c r="C70" s="64"/>
      <c r="D70" s="64" t="s">
        <v>228</v>
      </c>
      <c r="E70" s="64" t="s">
        <v>228</v>
      </c>
      <c r="F70" s="64" t="s">
        <v>228</v>
      </c>
      <c r="G70" s="64" t="s">
        <v>228</v>
      </c>
    </row>
    <row r="71" spans="1:7" ht="12.75" hidden="1">
      <c r="A71" s="119" t="s">
        <v>291</v>
      </c>
      <c r="B71" s="120" t="s">
        <v>236</v>
      </c>
      <c r="C71" s="64"/>
      <c r="D71" s="64" t="s">
        <v>228</v>
      </c>
      <c r="E71" s="64" t="s">
        <v>228</v>
      </c>
      <c r="F71" s="64" t="s">
        <v>228</v>
      </c>
      <c r="G71" s="64" t="s">
        <v>228</v>
      </c>
    </row>
    <row r="72" spans="1:7" ht="12.75" hidden="1">
      <c r="A72" s="119" t="s">
        <v>292</v>
      </c>
      <c r="B72" s="121" t="s">
        <v>238</v>
      </c>
      <c r="C72" s="64"/>
      <c r="D72" s="64" t="s">
        <v>228</v>
      </c>
      <c r="E72" s="64" t="s">
        <v>228</v>
      </c>
      <c r="F72" s="64" t="s">
        <v>228</v>
      </c>
      <c r="G72" s="64" t="s">
        <v>228</v>
      </c>
    </row>
    <row r="73" spans="1:7" ht="12.75">
      <c r="A73" s="119" t="s">
        <v>293</v>
      </c>
      <c r="B73" s="120" t="s">
        <v>294</v>
      </c>
      <c r="C73" s="64" t="s">
        <v>89</v>
      </c>
      <c r="D73" s="64" t="s">
        <v>89</v>
      </c>
      <c r="E73" s="64" t="s">
        <v>89</v>
      </c>
      <c r="F73" s="64" t="s">
        <v>89</v>
      </c>
      <c r="G73" s="64" t="s">
        <v>89</v>
      </c>
    </row>
    <row r="74" spans="1:7" ht="12.75">
      <c r="A74" s="119" t="s">
        <v>295</v>
      </c>
      <c r="B74" s="120" t="s">
        <v>223</v>
      </c>
      <c r="C74" s="64" t="s">
        <v>89</v>
      </c>
      <c r="D74" s="64" t="s">
        <v>89</v>
      </c>
      <c r="E74" s="64" t="s">
        <v>89</v>
      </c>
      <c r="F74" s="64" t="s">
        <v>89</v>
      </c>
      <c r="G74" s="64" t="s">
        <v>89</v>
      </c>
    </row>
    <row r="75" spans="1:7" ht="12.75">
      <c r="A75" s="119" t="s">
        <v>296</v>
      </c>
      <c r="B75" s="120" t="s">
        <v>225</v>
      </c>
      <c r="C75" s="64" t="s">
        <v>89</v>
      </c>
      <c r="D75" s="64" t="s">
        <v>89</v>
      </c>
      <c r="E75" s="64" t="s">
        <v>89</v>
      </c>
      <c r="F75" s="64" t="s">
        <v>89</v>
      </c>
      <c r="G75" s="64" t="s">
        <v>89</v>
      </c>
    </row>
    <row r="76" spans="1:7" ht="12.75" hidden="1">
      <c r="A76" s="119" t="s">
        <v>297</v>
      </c>
      <c r="B76" s="120" t="s">
        <v>227</v>
      </c>
      <c r="C76" s="64"/>
      <c r="D76" s="64" t="s">
        <v>228</v>
      </c>
      <c r="E76" s="64" t="s">
        <v>228</v>
      </c>
      <c r="F76" s="64" t="s">
        <v>228</v>
      </c>
      <c r="G76" s="64" t="s">
        <v>228</v>
      </c>
    </row>
    <row r="77" spans="1:7" ht="12.75" hidden="1">
      <c r="A77" s="119" t="s">
        <v>298</v>
      </c>
      <c r="B77" s="120" t="s">
        <v>230</v>
      </c>
      <c r="C77" s="64"/>
      <c r="D77" s="64" t="s">
        <v>228</v>
      </c>
      <c r="E77" s="64" t="s">
        <v>228</v>
      </c>
      <c r="F77" s="64" t="s">
        <v>228</v>
      </c>
      <c r="G77" s="64" t="s">
        <v>228</v>
      </c>
    </row>
    <row r="78" spans="1:7" ht="12.75" hidden="1">
      <c r="A78" s="119" t="s">
        <v>299</v>
      </c>
      <c r="B78" s="120" t="s">
        <v>232</v>
      </c>
      <c r="C78" s="64"/>
      <c r="D78" s="64" t="s">
        <v>228</v>
      </c>
      <c r="E78" s="64" t="s">
        <v>228</v>
      </c>
      <c r="F78" s="64" t="s">
        <v>228</v>
      </c>
      <c r="G78" s="64" t="s">
        <v>228</v>
      </c>
    </row>
    <row r="79" spans="1:7" ht="12.75" hidden="1">
      <c r="A79" s="119" t="s">
        <v>300</v>
      </c>
      <c r="B79" s="120" t="s">
        <v>234</v>
      </c>
      <c r="C79" s="64"/>
      <c r="D79" s="64" t="s">
        <v>228</v>
      </c>
      <c r="E79" s="64" t="s">
        <v>228</v>
      </c>
      <c r="F79" s="64" t="s">
        <v>228</v>
      </c>
      <c r="G79" s="64" t="s">
        <v>228</v>
      </c>
    </row>
    <row r="80" spans="1:7" ht="12.75" hidden="1">
      <c r="A80" s="119" t="s">
        <v>301</v>
      </c>
      <c r="B80" s="120" t="s">
        <v>236</v>
      </c>
      <c r="C80" s="64"/>
      <c r="D80" s="64" t="s">
        <v>228</v>
      </c>
      <c r="E80" s="64" t="s">
        <v>228</v>
      </c>
      <c r="F80" s="64" t="s">
        <v>228</v>
      </c>
      <c r="G80" s="64" t="s">
        <v>228</v>
      </c>
    </row>
    <row r="81" spans="1:7" ht="12.75" hidden="1">
      <c r="A81" s="119" t="s">
        <v>302</v>
      </c>
      <c r="B81" s="121" t="s">
        <v>238</v>
      </c>
      <c r="C81" s="64"/>
      <c r="D81" s="64" t="s">
        <v>228</v>
      </c>
      <c r="E81" s="64" t="s">
        <v>228</v>
      </c>
      <c r="F81" s="64" t="s">
        <v>228</v>
      </c>
      <c r="G81" s="64" t="s">
        <v>228</v>
      </c>
    </row>
    <row r="82" spans="1:7" ht="12.75">
      <c r="A82" s="119" t="s">
        <v>303</v>
      </c>
      <c r="B82" s="120" t="s">
        <v>240</v>
      </c>
      <c r="C82" s="64" t="s">
        <v>89</v>
      </c>
      <c r="D82" s="64" t="s">
        <v>89</v>
      </c>
      <c r="E82" s="64" t="s">
        <v>89</v>
      </c>
      <c r="F82" s="64" t="s">
        <v>89</v>
      </c>
      <c r="G82" s="64" t="s">
        <v>89</v>
      </c>
    </row>
    <row r="83" spans="1:7" ht="12.75" hidden="1">
      <c r="A83" s="119" t="s">
        <v>304</v>
      </c>
      <c r="B83" s="120" t="s">
        <v>227</v>
      </c>
      <c r="C83" s="64"/>
      <c r="D83" s="64" t="s">
        <v>228</v>
      </c>
      <c r="E83" s="64" t="s">
        <v>228</v>
      </c>
      <c r="F83" s="64" t="s">
        <v>228</v>
      </c>
      <c r="G83" s="64" t="s">
        <v>228</v>
      </c>
    </row>
    <row r="84" spans="1:7" ht="12.75" hidden="1">
      <c r="A84" s="119" t="s">
        <v>305</v>
      </c>
      <c r="B84" s="120" t="s">
        <v>230</v>
      </c>
      <c r="C84" s="64"/>
      <c r="D84" s="64" t="s">
        <v>228</v>
      </c>
      <c r="E84" s="64" t="s">
        <v>228</v>
      </c>
      <c r="F84" s="64" t="s">
        <v>228</v>
      </c>
      <c r="G84" s="64" t="s">
        <v>228</v>
      </c>
    </row>
    <row r="85" spans="1:7" ht="12.75" hidden="1">
      <c r="A85" s="119" t="s">
        <v>306</v>
      </c>
      <c r="B85" s="120" t="s">
        <v>232</v>
      </c>
      <c r="C85" s="64"/>
      <c r="D85" s="64" t="s">
        <v>228</v>
      </c>
      <c r="E85" s="64" t="s">
        <v>228</v>
      </c>
      <c r="F85" s="64" t="s">
        <v>228</v>
      </c>
      <c r="G85" s="64" t="s">
        <v>228</v>
      </c>
    </row>
    <row r="86" spans="1:7" ht="12.75" hidden="1">
      <c r="A86" s="119" t="s">
        <v>307</v>
      </c>
      <c r="B86" s="120" t="s">
        <v>234</v>
      </c>
      <c r="C86" s="64"/>
      <c r="D86" s="64" t="s">
        <v>228</v>
      </c>
      <c r="E86" s="64" t="s">
        <v>228</v>
      </c>
      <c r="F86" s="64" t="s">
        <v>228</v>
      </c>
      <c r="G86" s="64" t="s">
        <v>228</v>
      </c>
    </row>
    <row r="87" spans="1:7" ht="12.75" hidden="1">
      <c r="A87" s="119" t="s">
        <v>308</v>
      </c>
      <c r="B87" s="120" t="s">
        <v>236</v>
      </c>
      <c r="C87" s="64"/>
      <c r="D87" s="64" t="s">
        <v>228</v>
      </c>
      <c r="E87" s="64" t="s">
        <v>228</v>
      </c>
      <c r="F87" s="64" t="s">
        <v>228</v>
      </c>
      <c r="G87" s="64" t="s">
        <v>228</v>
      </c>
    </row>
    <row r="88" spans="1:7" ht="12.75" hidden="1">
      <c r="A88" s="119" t="s">
        <v>309</v>
      </c>
      <c r="B88" s="121" t="s">
        <v>238</v>
      </c>
      <c r="C88" s="64"/>
      <c r="D88" s="64" t="s">
        <v>228</v>
      </c>
      <c r="E88" s="64" t="s">
        <v>228</v>
      </c>
      <c r="F88" s="64" t="s">
        <v>228</v>
      </c>
      <c r="G88" s="64" t="s">
        <v>228</v>
      </c>
    </row>
    <row r="89" spans="1:7" ht="12.75">
      <c r="A89" s="119" t="s">
        <v>310</v>
      </c>
      <c r="B89" s="120" t="s">
        <v>248</v>
      </c>
      <c r="C89" s="64" t="s">
        <v>89</v>
      </c>
      <c r="D89" s="64" t="s">
        <v>89</v>
      </c>
      <c r="E89" s="64" t="s">
        <v>89</v>
      </c>
      <c r="F89" s="64" t="s">
        <v>89</v>
      </c>
      <c r="G89" s="64" t="s">
        <v>89</v>
      </c>
    </row>
    <row r="90" spans="1:7" ht="12.75" hidden="1">
      <c r="A90" s="119" t="s">
        <v>311</v>
      </c>
      <c r="B90" s="120" t="s">
        <v>227</v>
      </c>
      <c r="C90" s="64"/>
      <c r="D90" s="64" t="s">
        <v>228</v>
      </c>
      <c r="E90" s="64" t="s">
        <v>228</v>
      </c>
      <c r="F90" s="64" t="s">
        <v>228</v>
      </c>
      <c r="G90" s="64" t="s">
        <v>228</v>
      </c>
    </row>
    <row r="91" spans="1:7" ht="12.75" hidden="1">
      <c r="A91" s="119" t="s">
        <v>312</v>
      </c>
      <c r="B91" s="120" t="s">
        <v>230</v>
      </c>
      <c r="C91" s="64"/>
      <c r="D91" s="64" t="s">
        <v>228</v>
      </c>
      <c r="E91" s="64" t="s">
        <v>228</v>
      </c>
      <c r="F91" s="64" t="s">
        <v>228</v>
      </c>
      <c r="G91" s="64" t="s">
        <v>228</v>
      </c>
    </row>
    <row r="92" spans="1:7" ht="12.75" hidden="1">
      <c r="A92" s="119" t="s">
        <v>313</v>
      </c>
      <c r="B92" s="120" t="s">
        <v>232</v>
      </c>
      <c r="C92" s="64"/>
      <c r="D92" s="64" t="s">
        <v>228</v>
      </c>
      <c r="E92" s="64" t="s">
        <v>228</v>
      </c>
      <c r="F92" s="64" t="s">
        <v>228</v>
      </c>
      <c r="G92" s="64" t="s">
        <v>228</v>
      </c>
    </row>
    <row r="93" spans="1:7" ht="12.75" hidden="1">
      <c r="A93" s="119" t="s">
        <v>314</v>
      </c>
      <c r="B93" s="120" t="s">
        <v>234</v>
      </c>
      <c r="C93" s="64"/>
      <c r="D93" s="64" t="s">
        <v>228</v>
      </c>
      <c r="E93" s="64" t="s">
        <v>228</v>
      </c>
      <c r="F93" s="64" t="s">
        <v>228</v>
      </c>
      <c r="G93" s="64" t="s">
        <v>228</v>
      </c>
    </row>
    <row r="94" spans="1:7" ht="12.75" hidden="1">
      <c r="A94" s="119" t="s">
        <v>315</v>
      </c>
      <c r="B94" s="120" t="s">
        <v>236</v>
      </c>
      <c r="C94" s="64"/>
      <c r="D94" s="64" t="s">
        <v>228</v>
      </c>
      <c r="E94" s="64" t="s">
        <v>228</v>
      </c>
      <c r="F94" s="64" t="s">
        <v>228</v>
      </c>
      <c r="G94" s="64" t="s">
        <v>228</v>
      </c>
    </row>
    <row r="95" spans="1:7" ht="12.75" hidden="1">
      <c r="A95" s="119" t="s">
        <v>316</v>
      </c>
      <c r="B95" s="121" t="s">
        <v>238</v>
      </c>
      <c r="C95" s="64"/>
      <c r="D95" s="64" t="s">
        <v>228</v>
      </c>
      <c r="E95" s="64" t="s">
        <v>228</v>
      </c>
      <c r="F95" s="64" t="s">
        <v>228</v>
      </c>
      <c r="G95" s="64" t="s">
        <v>228</v>
      </c>
    </row>
    <row r="96" spans="1:7" ht="12.75">
      <c r="A96" s="119" t="s">
        <v>317</v>
      </c>
      <c r="B96" s="120" t="s">
        <v>256</v>
      </c>
      <c r="C96" s="64" t="s">
        <v>89</v>
      </c>
      <c r="D96" s="64" t="s">
        <v>89</v>
      </c>
      <c r="E96" s="64" t="s">
        <v>89</v>
      </c>
      <c r="F96" s="64" t="s">
        <v>89</v>
      </c>
      <c r="G96" s="64" t="s">
        <v>89</v>
      </c>
    </row>
    <row r="97" spans="1:7" ht="12.75" hidden="1">
      <c r="A97" s="119" t="s">
        <v>318</v>
      </c>
      <c r="B97" s="120" t="s">
        <v>227</v>
      </c>
      <c r="C97" s="64"/>
      <c r="D97" s="64" t="s">
        <v>228</v>
      </c>
      <c r="E97" s="64" t="s">
        <v>228</v>
      </c>
      <c r="F97" s="64" t="s">
        <v>228</v>
      </c>
      <c r="G97" s="64" t="s">
        <v>228</v>
      </c>
    </row>
    <row r="98" spans="1:7" ht="12.75" hidden="1">
      <c r="A98" s="119" t="s">
        <v>319</v>
      </c>
      <c r="B98" s="120" t="s">
        <v>230</v>
      </c>
      <c r="C98" s="64"/>
      <c r="D98" s="64" t="s">
        <v>228</v>
      </c>
      <c r="E98" s="64" t="s">
        <v>228</v>
      </c>
      <c r="F98" s="64" t="s">
        <v>228</v>
      </c>
      <c r="G98" s="64" t="s">
        <v>228</v>
      </c>
    </row>
    <row r="99" spans="1:7" ht="12.75" hidden="1">
      <c r="A99" s="119" t="s">
        <v>320</v>
      </c>
      <c r="B99" s="120" t="s">
        <v>232</v>
      </c>
      <c r="C99" s="64"/>
      <c r="D99" s="64" t="s">
        <v>228</v>
      </c>
      <c r="E99" s="64" t="s">
        <v>228</v>
      </c>
      <c r="F99" s="64" t="s">
        <v>228</v>
      </c>
      <c r="G99" s="64" t="s">
        <v>228</v>
      </c>
    </row>
    <row r="100" spans="1:7" ht="12.75" hidden="1">
      <c r="A100" s="119" t="s">
        <v>321</v>
      </c>
      <c r="B100" s="120" t="s">
        <v>234</v>
      </c>
      <c r="C100" s="64"/>
      <c r="D100" s="64" t="s">
        <v>228</v>
      </c>
      <c r="E100" s="64" t="s">
        <v>228</v>
      </c>
      <c r="F100" s="64" t="s">
        <v>228</v>
      </c>
      <c r="G100" s="64" t="s">
        <v>228</v>
      </c>
    </row>
    <row r="101" spans="1:7" ht="12.75" hidden="1">
      <c r="A101" s="119" t="s">
        <v>322</v>
      </c>
      <c r="B101" s="120" t="s">
        <v>236</v>
      </c>
      <c r="C101" s="64"/>
      <c r="D101" s="64" t="s">
        <v>228</v>
      </c>
      <c r="E101" s="64" t="s">
        <v>228</v>
      </c>
      <c r="F101" s="64" t="s">
        <v>228</v>
      </c>
      <c r="G101" s="64" t="s">
        <v>228</v>
      </c>
    </row>
    <row r="102" spans="1:7" ht="12.75" hidden="1">
      <c r="A102" s="119" t="s">
        <v>323</v>
      </c>
      <c r="B102" s="121" t="s">
        <v>238</v>
      </c>
      <c r="C102" s="64"/>
      <c r="D102" s="64" t="s">
        <v>228</v>
      </c>
      <c r="E102" s="64" t="s">
        <v>228</v>
      </c>
      <c r="F102" s="64" t="s">
        <v>228</v>
      </c>
      <c r="G102" s="64" t="s">
        <v>228</v>
      </c>
    </row>
    <row r="103" spans="1:7" ht="12.75">
      <c r="A103" s="119" t="s">
        <v>324</v>
      </c>
      <c r="B103" s="120" t="s">
        <v>264</v>
      </c>
      <c r="C103" s="64" t="s">
        <v>89</v>
      </c>
      <c r="D103" s="64" t="s">
        <v>89</v>
      </c>
      <c r="E103" s="64" t="s">
        <v>89</v>
      </c>
      <c r="F103" s="64" t="s">
        <v>89</v>
      </c>
      <c r="G103" s="64" t="s">
        <v>89</v>
      </c>
    </row>
    <row r="104" spans="1:7" ht="12.75">
      <c r="A104" s="119" t="s">
        <v>325</v>
      </c>
      <c r="B104" s="120" t="s">
        <v>225</v>
      </c>
      <c r="C104" s="64" t="s">
        <v>89</v>
      </c>
      <c r="D104" s="64" t="s">
        <v>89</v>
      </c>
      <c r="E104" s="64" t="s">
        <v>89</v>
      </c>
      <c r="F104" s="64" t="s">
        <v>89</v>
      </c>
      <c r="G104" s="64" t="s">
        <v>89</v>
      </c>
    </row>
    <row r="105" spans="1:7" ht="12.75" hidden="1">
      <c r="A105" s="119" t="s">
        <v>326</v>
      </c>
      <c r="B105" s="120" t="s">
        <v>227</v>
      </c>
      <c r="C105" s="64"/>
      <c r="D105" s="64" t="s">
        <v>228</v>
      </c>
      <c r="E105" s="64" t="s">
        <v>228</v>
      </c>
      <c r="F105" s="64" t="s">
        <v>228</v>
      </c>
      <c r="G105" s="64" t="s">
        <v>228</v>
      </c>
    </row>
    <row r="106" spans="1:7" ht="12.75" hidden="1">
      <c r="A106" s="119" t="s">
        <v>327</v>
      </c>
      <c r="B106" s="120" t="s">
        <v>230</v>
      </c>
      <c r="C106" s="64"/>
      <c r="D106" s="64" t="s">
        <v>228</v>
      </c>
      <c r="E106" s="64" t="s">
        <v>228</v>
      </c>
      <c r="F106" s="64" t="s">
        <v>228</v>
      </c>
      <c r="G106" s="64" t="s">
        <v>228</v>
      </c>
    </row>
    <row r="107" spans="1:7" ht="12.75" hidden="1">
      <c r="A107" s="119" t="s">
        <v>328</v>
      </c>
      <c r="B107" s="120" t="s">
        <v>232</v>
      </c>
      <c r="C107" s="64"/>
      <c r="D107" s="64" t="s">
        <v>228</v>
      </c>
      <c r="E107" s="64" t="s">
        <v>228</v>
      </c>
      <c r="F107" s="64" t="s">
        <v>228</v>
      </c>
      <c r="G107" s="64" t="s">
        <v>228</v>
      </c>
    </row>
    <row r="108" spans="1:7" ht="12.75" hidden="1">
      <c r="A108" s="119" t="s">
        <v>329</v>
      </c>
      <c r="B108" s="120" t="s">
        <v>234</v>
      </c>
      <c r="C108" s="64"/>
      <c r="D108" s="64" t="s">
        <v>228</v>
      </c>
      <c r="E108" s="64" t="s">
        <v>228</v>
      </c>
      <c r="F108" s="64" t="s">
        <v>228</v>
      </c>
      <c r="G108" s="64" t="s">
        <v>228</v>
      </c>
    </row>
    <row r="109" spans="1:7" ht="12.75" hidden="1">
      <c r="A109" s="119" t="s">
        <v>330</v>
      </c>
      <c r="B109" s="120" t="s">
        <v>236</v>
      </c>
      <c r="C109" s="64"/>
      <c r="D109" s="64" t="s">
        <v>228</v>
      </c>
      <c r="E109" s="64" t="s">
        <v>228</v>
      </c>
      <c r="F109" s="64" t="s">
        <v>228</v>
      </c>
      <c r="G109" s="64" t="s">
        <v>228</v>
      </c>
    </row>
    <row r="110" spans="1:7" ht="12.75" hidden="1">
      <c r="A110" s="119" t="s">
        <v>331</v>
      </c>
      <c r="B110" s="121" t="s">
        <v>238</v>
      </c>
      <c r="C110" s="64"/>
      <c r="D110" s="64" t="s">
        <v>228</v>
      </c>
      <c r="E110" s="64" t="s">
        <v>228</v>
      </c>
      <c r="F110" s="64" t="s">
        <v>228</v>
      </c>
      <c r="G110" s="64" t="s">
        <v>228</v>
      </c>
    </row>
    <row r="111" spans="1:7" ht="12.75">
      <c r="A111" s="119" t="s">
        <v>332</v>
      </c>
      <c r="B111" s="120" t="s">
        <v>240</v>
      </c>
      <c r="C111" s="64" t="s">
        <v>89</v>
      </c>
      <c r="D111" s="64" t="s">
        <v>89</v>
      </c>
      <c r="E111" s="64" t="s">
        <v>89</v>
      </c>
      <c r="F111" s="64" t="s">
        <v>89</v>
      </c>
      <c r="G111" s="64" t="s">
        <v>89</v>
      </c>
    </row>
    <row r="112" spans="1:7" ht="12.75" hidden="1">
      <c r="A112" s="119" t="s">
        <v>333</v>
      </c>
      <c r="B112" s="120" t="s">
        <v>227</v>
      </c>
      <c r="C112" s="64"/>
      <c r="D112" s="64" t="s">
        <v>228</v>
      </c>
      <c r="E112" s="64" t="s">
        <v>228</v>
      </c>
      <c r="F112" s="64" t="s">
        <v>228</v>
      </c>
      <c r="G112" s="64" t="s">
        <v>228</v>
      </c>
    </row>
    <row r="113" spans="1:7" ht="12.75" hidden="1">
      <c r="A113" s="119" t="s">
        <v>334</v>
      </c>
      <c r="B113" s="120" t="s">
        <v>230</v>
      </c>
      <c r="C113" s="64"/>
      <c r="D113" s="64" t="s">
        <v>228</v>
      </c>
      <c r="E113" s="64" t="s">
        <v>228</v>
      </c>
      <c r="F113" s="64" t="s">
        <v>228</v>
      </c>
      <c r="G113" s="64" t="s">
        <v>228</v>
      </c>
    </row>
    <row r="114" spans="1:7" ht="12.75" hidden="1">
      <c r="A114" s="119" t="s">
        <v>335</v>
      </c>
      <c r="B114" s="120" t="s">
        <v>232</v>
      </c>
      <c r="C114" s="64"/>
      <c r="D114" s="64" t="s">
        <v>228</v>
      </c>
      <c r="E114" s="64" t="s">
        <v>228</v>
      </c>
      <c r="F114" s="64" t="s">
        <v>228</v>
      </c>
      <c r="G114" s="64" t="s">
        <v>228</v>
      </c>
    </row>
    <row r="115" spans="1:7" ht="12.75" hidden="1">
      <c r="A115" s="119" t="s">
        <v>336</v>
      </c>
      <c r="B115" s="120" t="s">
        <v>234</v>
      </c>
      <c r="C115" s="64"/>
      <c r="D115" s="64" t="s">
        <v>228</v>
      </c>
      <c r="E115" s="64" t="s">
        <v>228</v>
      </c>
      <c r="F115" s="64" t="s">
        <v>228</v>
      </c>
      <c r="G115" s="64" t="s">
        <v>228</v>
      </c>
    </row>
    <row r="116" spans="1:7" ht="12.75" hidden="1">
      <c r="A116" s="119" t="s">
        <v>337</v>
      </c>
      <c r="B116" s="120" t="s">
        <v>236</v>
      </c>
      <c r="C116" s="64"/>
      <c r="D116" s="64" t="s">
        <v>228</v>
      </c>
      <c r="E116" s="64" t="s">
        <v>228</v>
      </c>
      <c r="F116" s="64" t="s">
        <v>228</v>
      </c>
      <c r="G116" s="64" t="s">
        <v>228</v>
      </c>
    </row>
    <row r="117" spans="1:7" ht="12.75" hidden="1">
      <c r="A117" s="119" t="s">
        <v>338</v>
      </c>
      <c r="B117" s="121" t="s">
        <v>238</v>
      </c>
      <c r="C117" s="64"/>
      <c r="D117" s="64" t="s">
        <v>228</v>
      </c>
      <c r="E117" s="64" t="s">
        <v>228</v>
      </c>
      <c r="F117" s="64" t="s">
        <v>228</v>
      </c>
      <c r="G117" s="64" t="s">
        <v>228</v>
      </c>
    </row>
    <row r="118" spans="1:7" ht="12.75">
      <c r="A118" s="119" t="s">
        <v>339</v>
      </c>
      <c r="B118" s="120" t="s">
        <v>248</v>
      </c>
      <c r="C118" s="64" t="s">
        <v>89</v>
      </c>
      <c r="D118" s="64" t="s">
        <v>89</v>
      </c>
      <c r="E118" s="64" t="s">
        <v>89</v>
      </c>
      <c r="F118" s="64" t="s">
        <v>89</v>
      </c>
      <c r="G118" s="64" t="s">
        <v>89</v>
      </c>
    </row>
    <row r="119" spans="1:7" ht="12.75" hidden="1">
      <c r="A119" s="119" t="s">
        <v>340</v>
      </c>
      <c r="B119" s="120" t="s">
        <v>227</v>
      </c>
      <c r="C119" s="64"/>
      <c r="D119" s="64" t="s">
        <v>228</v>
      </c>
      <c r="E119" s="64" t="s">
        <v>228</v>
      </c>
      <c r="F119" s="64" t="s">
        <v>228</v>
      </c>
      <c r="G119" s="64" t="s">
        <v>228</v>
      </c>
    </row>
    <row r="120" spans="1:7" ht="12.75" hidden="1">
      <c r="A120" s="119" t="s">
        <v>341</v>
      </c>
      <c r="B120" s="120" t="s">
        <v>230</v>
      </c>
      <c r="C120" s="64"/>
      <c r="D120" s="64" t="s">
        <v>228</v>
      </c>
      <c r="E120" s="64" t="s">
        <v>228</v>
      </c>
      <c r="F120" s="64" t="s">
        <v>228</v>
      </c>
      <c r="G120" s="64" t="s">
        <v>228</v>
      </c>
    </row>
    <row r="121" spans="1:7" ht="12.75" hidden="1">
      <c r="A121" s="119" t="s">
        <v>342</v>
      </c>
      <c r="B121" s="120" t="s">
        <v>232</v>
      </c>
      <c r="C121" s="64"/>
      <c r="D121" s="64" t="s">
        <v>228</v>
      </c>
      <c r="E121" s="64" t="s">
        <v>228</v>
      </c>
      <c r="F121" s="64" t="s">
        <v>228</v>
      </c>
      <c r="G121" s="64" t="s">
        <v>228</v>
      </c>
    </row>
    <row r="122" spans="1:7" ht="12.75" hidden="1">
      <c r="A122" s="119" t="s">
        <v>343</v>
      </c>
      <c r="B122" s="120" t="s">
        <v>234</v>
      </c>
      <c r="C122" s="64"/>
      <c r="D122" s="64" t="s">
        <v>228</v>
      </c>
      <c r="E122" s="64" t="s">
        <v>228</v>
      </c>
      <c r="F122" s="64" t="s">
        <v>228</v>
      </c>
      <c r="G122" s="64" t="s">
        <v>228</v>
      </c>
    </row>
    <row r="123" spans="1:7" ht="12.75" hidden="1">
      <c r="A123" s="119" t="s">
        <v>344</v>
      </c>
      <c r="B123" s="120" t="s">
        <v>236</v>
      </c>
      <c r="C123" s="64"/>
      <c r="D123" s="64" t="s">
        <v>228</v>
      </c>
      <c r="E123" s="64" t="s">
        <v>228</v>
      </c>
      <c r="F123" s="64" t="s">
        <v>228</v>
      </c>
      <c r="G123" s="64" t="s">
        <v>228</v>
      </c>
    </row>
    <row r="124" spans="1:7" ht="12.75" hidden="1">
      <c r="A124" s="119" t="s">
        <v>345</v>
      </c>
      <c r="B124" s="121" t="s">
        <v>238</v>
      </c>
      <c r="C124" s="64"/>
      <c r="D124" s="64" t="s">
        <v>228</v>
      </c>
      <c r="E124" s="64" t="s">
        <v>228</v>
      </c>
      <c r="F124" s="64" t="s">
        <v>228</v>
      </c>
      <c r="G124" s="64" t="s">
        <v>228</v>
      </c>
    </row>
    <row r="125" spans="1:7" ht="12.75">
      <c r="A125" s="119" t="s">
        <v>346</v>
      </c>
      <c r="B125" s="120" t="s">
        <v>256</v>
      </c>
      <c r="C125" s="64" t="s">
        <v>89</v>
      </c>
      <c r="D125" s="64" t="s">
        <v>89</v>
      </c>
      <c r="E125" s="64" t="s">
        <v>89</v>
      </c>
      <c r="F125" s="64" t="s">
        <v>89</v>
      </c>
      <c r="G125" s="64" t="s">
        <v>89</v>
      </c>
    </row>
    <row r="126" spans="1:7" ht="12.75" hidden="1">
      <c r="A126" s="119" t="s">
        <v>347</v>
      </c>
      <c r="B126" s="120" t="s">
        <v>227</v>
      </c>
      <c r="C126" s="64"/>
      <c r="D126" s="64" t="s">
        <v>228</v>
      </c>
      <c r="E126" s="64" t="s">
        <v>228</v>
      </c>
      <c r="F126" s="64" t="s">
        <v>228</v>
      </c>
      <c r="G126" s="64" t="s">
        <v>228</v>
      </c>
    </row>
    <row r="127" spans="1:7" ht="12.75" hidden="1">
      <c r="A127" s="119" t="s">
        <v>348</v>
      </c>
      <c r="B127" s="120" t="s">
        <v>230</v>
      </c>
      <c r="C127" s="64"/>
      <c r="D127" s="64" t="s">
        <v>228</v>
      </c>
      <c r="E127" s="64" t="s">
        <v>228</v>
      </c>
      <c r="F127" s="64" t="s">
        <v>228</v>
      </c>
      <c r="G127" s="64" t="s">
        <v>228</v>
      </c>
    </row>
    <row r="128" spans="1:7" ht="12.75" hidden="1">
      <c r="A128" s="119" t="s">
        <v>349</v>
      </c>
      <c r="B128" s="120" t="s">
        <v>232</v>
      </c>
      <c r="C128" s="64"/>
      <c r="D128" s="64" t="s">
        <v>228</v>
      </c>
      <c r="E128" s="64" t="s">
        <v>228</v>
      </c>
      <c r="F128" s="64" t="s">
        <v>228</v>
      </c>
      <c r="G128" s="64" t="s">
        <v>228</v>
      </c>
    </row>
    <row r="129" spans="1:7" ht="12.75" hidden="1">
      <c r="A129" s="119" t="s">
        <v>350</v>
      </c>
      <c r="B129" s="120" t="s">
        <v>234</v>
      </c>
      <c r="C129" s="64"/>
      <c r="D129" s="64" t="s">
        <v>228</v>
      </c>
      <c r="E129" s="64" t="s">
        <v>228</v>
      </c>
      <c r="F129" s="64" t="s">
        <v>228</v>
      </c>
      <c r="G129" s="64" t="s">
        <v>228</v>
      </c>
    </row>
    <row r="130" spans="1:7" ht="12.75" hidden="1">
      <c r="A130" s="119" t="s">
        <v>351</v>
      </c>
      <c r="B130" s="120" t="s">
        <v>236</v>
      </c>
      <c r="C130" s="64"/>
      <c r="D130" s="64" t="s">
        <v>228</v>
      </c>
      <c r="E130" s="64" t="s">
        <v>228</v>
      </c>
      <c r="F130" s="64" t="s">
        <v>228</v>
      </c>
      <c r="G130" s="64" t="s">
        <v>228</v>
      </c>
    </row>
    <row r="131" spans="1:7" ht="12.75" hidden="1">
      <c r="A131" s="119" t="s">
        <v>352</v>
      </c>
      <c r="B131" s="121" t="s">
        <v>238</v>
      </c>
      <c r="C131" s="64"/>
      <c r="D131" s="64" t="s">
        <v>228</v>
      </c>
      <c r="E131" s="64" t="s">
        <v>228</v>
      </c>
      <c r="F131" s="64" t="s">
        <v>228</v>
      </c>
      <c r="G131" s="64" t="s">
        <v>228</v>
      </c>
    </row>
    <row r="132" spans="1:7" ht="12.75">
      <c r="A132" s="119" t="s">
        <v>353</v>
      </c>
      <c r="B132" s="120" t="s">
        <v>354</v>
      </c>
      <c r="C132" s="64" t="s">
        <v>89</v>
      </c>
      <c r="D132" s="64" t="s">
        <v>89</v>
      </c>
      <c r="E132" s="64" t="s">
        <v>89</v>
      </c>
      <c r="F132" s="64" t="s">
        <v>89</v>
      </c>
      <c r="G132" s="64" t="s">
        <v>89</v>
      </c>
    </row>
    <row r="133" spans="1:7" ht="12.75">
      <c r="A133" s="119" t="s">
        <v>355</v>
      </c>
      <c r="B133" s="120" t="s">
        <v>223</v>
      </c>
      <c r="C133" s="64" t="s">
        <v>89</v>
      </c>
      <c r="D133" s="64" t="s">
        <v>89</v>
      </c>
      <c r="E133" s="64" t="s">
        <v>89</v>
      </c>
      <c r="F133" s="64" t="s">
        <v>89</v>
      </c>
      <c r="G133" s="64" t="s">
        <v>89</v>
      </c>
    </row>
    <row r="134" spans="1:7" ht="12.75">
      <c r="A134" s="119" t="s">
        <v>356</v>
      </c>
      <c r="B134" s="120" t="s">
        <v>225</v>
      </c>
      <c r="C134" s="64" t="s">
        <v>89</v>
      </c>
      <c r="D134" s="64" t="s">
        <v>89</v>
      </c>
      <c r="E134" s="64" t="s">
        <v>89</v>
      </c>
      <c r="F134" s="64" t="s">
        <v>89</v>
      </c>
      <c r="G134" s="64" t="s">
        <v>89</v>
      </c>
    </row>
    <row r="135" spans="1:7" ht="12.75" hidden="1">
      <c r="A135" s="119" t="s">
        <v>357</v>
      </c>
      <c r="B135" s="120" t="s">
        <v>227</v>
      </c>
      <c r="C135" s="64"/>
      <c r="D135" s="64" t="s">
        <v>228</v>
      </c>
      <c r="E135" s="64" t="s">
        <v>228</v>
      </c>
      <c r="F135" s="64" t="s">
        <v>228</v>
      </c>
      <c r="G135" s="64" t="s">
        <v>228</v>
      </c>
    </row>
    <row r="136" spans="1:7" ht="12.75" hidden="1">
      <c r="A136" s="119" t="s">
        <v>358</v>
      </c>
      <c r="B136" s="120" t="s">
        <v>230</v>
      </c>
      <c r="C136" s="64"/>
      <c r="D136" s="64" t="s">
        <v>228</v>
      </c>
      <c r="E136" s="64" t="s">
        <v>228</v>
      </c>
      <c r="F136" s="64" t="s">
        <v>228</v>
      </c>
      <c r="G136" s="64" t="s">
        <v>228</v>
      </c>
    </row>
    <row r="137" spans="1:7" ht="12.75" hidden="1">
      <c r="A137" s="119" t="s">
        <v>359</v>
      </c>
      <c r="B137" s="120" t="s">
        <v>232</v>
      </c>
      <c r="C137" s="64"/>
      <c r="D137" s="64" t="s">
        <v>228</v>
      </c>
      <c r="E137" s="64" t="s">
        <v>228</v>
      </c>
      <c r="F137" s="64" t="s">
        <v>228</v>
      </c>
      <c r="G137" s="64" t="s">
        <v>228</v>
      </c>
    </row>
    <row r="138" spans="1:7" ht="12.75" hidden="1">
      <c r="A138" s="119" t="s">
        <v>360</v>
      </c>
      <c r="B138" s="120" t="s">
        <v>234</v>
      </c>
      <c r="C138" s="64"/>
      <c r="D138" s="64" t="s">
        <v>228</v>
      </c>
      <c r="E138" s="64" t="s">
        <v>228</v>
      </c>
      <c r="F138" s="64" t="s">
        <v>228</v>
      </c>
      <c r="G138" s="64" t="s">
        <v>228</v>
      </c>
    </row>
    <row r="139" spans="1:7" ht="12.75" hidden="1">
      <c r="A139" s="119" t="s">
        <v>361</v>
      </c>
      <c r="B139" s="120" t="s">
        <v>236</v>
      </c>
      <c r="C139" s="64"/>
      <c r="D139" s="64" t="s">
        <v>228</v>
      </c>
      <c r="E139" s="64" t="s">
        <v>228</v>
      </c>
      <c r="F139" s="64" t="s">
        <v>228</v>
      </c>
      <c r="G139" s="64" t="s">
        <v>228</v>
      </c>
    </row>
    <row r="140" spans="1:7" ht="12.75" hidden="1">
      <c r="A140" s="119" t="s">
        <v>362</v>
      </c>
      <c r="B140" s="121" t="s">
        <v>238</v>
      </c>
      <c r="C140" s="64"/>
      <c r="D140" s="64" t="s">
        <v>228</v>
      </c>
      <c r="E140" s="64" t="s">
        <v>228</v>
      </c>
      <c r="F140" s="64" t="s">
        <v>228</v>
      </c>
      <c r="G140" s="64" t="s">
        <v>228</v>
      </c>
    </row>
    <row r="141" spans="1:7" ht="12.75">
      <c r="A141" s="119" t="s">
        <v>363</v>
      </c>
      <c r="B141" s="120" t="s">
        <v>240</v>
      </c>
      <c r="C141" s="64" t="s">
        <v>89</v>
      </c>
      <c r="D141" s="64" t="s">
        <v>89</v>
      </c>
      <c r="E141" s="64" t="s">
        <v>89</v>
      </c>
      <c r="F141" s="64" t="s">
        <v>89</v>
      </c>
      <c r="G141" s="64" t="s">
        <v>89</v>
      </c>
    </row>
    <row r="142" spans="1:7" ht="12.75" hidden="1">
      <c r="A142" s="119" t="s">
        <v>364</v>
      </c>
      <c r="B142" s="120" t="s">
        <v>227</v>
      </c>
      <c r="C142" s="64"/>
      <c r="D142" s="64" t="s">
        <v>228</v>
      </c>
      <c r="E142" s="64" t="s">
        <v>228</v>
      </c>
      <c r="F142" s="64" t="s">
        <v>228</v>
      </c>
      <c r="G142" s="64" t="s">
        <v>228</v>
      </c>
    </row>
    <row r="143" spans="1:7" ht="12.75" hidden="1">
      <c r="A143" s="119" t="s">
        <v>365</v>
      </c>
      <c r="B143" s="120" t="s">
        <v>230</v>
      </c>
      <c r="C143" s="64"/>
      <c r="D143" s="64" t="s">
        <v>228</v>
      </c>
      <c r="E143" s="64" t="s">
        <v>228</v>
      </c>
      <c r="F143" s="64" t="s">
        <v>228</v>
      </c>
      <c r="G143" s="64" t="s">
        <v>228</v>
      </c>
    </row>
    <row r="144" spans="1:7" ht="12.75" hidden="1">
      <c r="A144" s="119" t="s">
        <v>366</v>
      </c>
      <c r="B144" s="120" t="s">
        <v>232</v>
      </c>
      <c r="C144" s="64"/>
      <c r="D144" s="64" t="s">
        <v>228</v>
      </c>
      <c r="E144" s="64" t="s">
        <v>228</v>
      </c>
      <c r="F144" s="64" t="s">
        <v>228</v>
      </c>
      <c r="G144" s="64" t="s">
        <v>228</v>
      </c>
    </row>
    <row r="145" spans="1:7" ht="12.75" hidden="1">
      <c r="A145" s="119" t="s">
        <v>367</v>
      </c>
      <c r="B145" s="120" t="s">
        <v>234</v>
      </c>
      <c r="C145" s="64"/>
      <c r="D145" s="64" t="s">
        <v>228</v>
      </c>
      <c r="E145" s="64" t="s">
        <v>228</v>
      </c>
      <c r="F145" s="64" t="s">
        <v>228</v>
      </c>
      <c r="G145" s="64" t="s">
        <v>228</v>
      </c>
    </row>
    <row r="146" spans="1:7" ht="12.75" hidden="1">
      <c r="A146" s="119" t="s">
        <v>368</v>
      </c>
      <c r="B146" s="120" t="s">
        <v>236</v>
      </c>
      <c r="C146" s="64"/>
      <c r="D146" s="64" t="s">
        <v>228</v>
      </c>
      <c r="E146" s="64" t="s">
        <v>228</v>
      </c>
      <c r="F146" s="64" t="s">
        <v>228</v>
      </c>
      <c r="G146" s="64" t="s">
        <v>228</v>
      </c>
    </row>
    <row r="147" spans="1:7" ht="12.75" hidden="1">
      <c r="A147" s="119" t="s">
        <v>369</v>
      </c>
      <c r="B147" s="121" t="s">
        <v>238</v>
      </c>
      <c r="C147" s="64"/>
      <c r="D147" s="64" t="s">
        <v>228</v>
      </c>
      <c r="E147" s="64" t="s">
        <v>228</v>
      </c>
      <c r="F147" s="64" t="s">
        <v>228</v>
      </c>
      <c r="G147" s="64" t="s">
        <v>228</v>
      </c>
    </row>
    <row r="148" spans="1:7" ht="12.75">
      <c r="A148" s="119" t="s">
        <v>370</v>
      </c>
      <c r="B148" s="120" t="s">
        <v>248</v>
      </c>
      <c r="C148" s="64" t="s">
        <v>89</v>
      </c>
      <c r="D148" s="64" t="s">
        <v>89</v>
      </c>
      <c r="E148" s="64" t="s">
        <v>89</v>
      </c>
      <c r="F148" s="64" t="s">
        <v>89</v>
      </c>
      <c r="G148" s="64" t="s">
        <v>89</v>
      </c>
    </row>
    <row r="149" spans="1:7" ht="12.75" hidden="1">
      <c r="A149" s="119" t="s">
        <v>371</v>
      </c>
      <c r="B149" s="120" t="s">
        <v>227</v>
      </c>
      <c r="C149" s="64"/>
      <c r="D149" s="64" t="s">
        <v>228</v>
      </c>
      <c r="E149" s="64" t="s">
        <v>228</v>
      </c>
      <c r="F149" s="64" t="s">
        <v>228</v>
      </c>
      <c r="G149" s="64" t="s">
        <v>228</v>
      </c>
    </row>
    <row r="150" spans="1:7" ht="12.75" hidden="1">
      <c r="A150" s="119" t="s">
        <v>372</v>
      </c>
      <c r="B150" s="120" t="s">
        <v>230</v>
      </c>
      <c r="C150" s="64"/>
      <c r="D150" s="64" t="s">
        <v>228</v>
      </c>
      <c r="E150" s="64" t="s">
        <v>228</v>
      </c>
      <c r="F150" s="64" t="s">
        <v>228</v>
      </c>
      <c r="G150" s="64" t="s">
        <v>228</v>
      </c>
    </row>
    <row r="151" spans="1:7" ht="12.75" hidden="1">
      <c r="A151" s="119" t="s">
        <v>373</v>
      </c>
      <c r="B151" s="120" t="s">
        <v>232</v>
      </c>
      <c r="C151" s="64"/>
      <c r="D151" s="64" t="s">
        <v>228</v>
      </c>
      <c r="E151" s="64" t="s">
        <v>228</v>
      </c>
      <c r="F151" s="64" t="s">
        <v>228</v>
      </c>
      <c r="G151" s="64" t="s">
        <v>228</v>
      </c>
    </row>
    <row r="152" spans="1:7" ht="12.75" hidden="1">
      <c r="A152" s="119" t="s">
        <v>374</v>
      </c>
      <c r="B152" s="120" t="s">
        <v>234</v>
      </c>
      <c r="C152" s="64"/>
      <c r="D152" s="64" t="s">
        <v>228</v>
      </c>
      <c r="E152" s="64" t="s">
        <v>228</v>
      </c>
      <c r="F152" s="64" t="s">
        <v>228</v>
      </c>
      <c r="G152" s="64" t="s">
        <v>228</v>
      </c>
    </row>
    <row r="153" spans="1:7" ht="12.75" hidden="1">
      <c r="A153" s="119" t="s">
        <v>375</v>
      </c>
      <c r="B153" s="120" t="s">
        <v>236</v>
      </c>
      <c r="C153" s="64"/>
      <c r="D153" s="64" t="s">
        <v>228</v>
      </c>
      <c r="E153" s="64" t="s">
        <v>228</v>
      </c>
      <c r="F153" s="64" t="s">
        <v>228</v>
      </c>
      <c r="G153" s="64" t="s">
        <v>228</v>
      </c>
    </row>
    <row r="154" spans="1:7" ht="12.75" hidden="1">
      <c r="A154" s="119" t="s">
        <v>376</v>
      </c>
      <c r="B154" s="121" t="s">
        <v>238</v>
      </c>
      <c r="C154" s="64"/>
      <c r="D154" s="64" t="s">
        <v>228</v>
      </c>
      <c r="E154" s="64" t="s">
        <v>228</v>
      </c>
      <c r="F154" s="64" t="s">
        <v>228</v>
      </c>
      <c r="G154" s="64" t="s">
        <v>228</v>
      </c>
    </row>
    <row r="155" spans="1:7" ht="12.75">
      <c r="A155" s="119" t="s">
        <v>377</v>
      </c>
      <c r="B155" s="120" t="s">
        <v>256</v>
      </c>
      <c r="C155" s="64" t="s">
        <v>89</v>
      </c>
      <c r="D155" s="64" t="s">
        <v>89</v>
      </c>
      <c r="E155" s="64" t="s">
        <v>89</v>
      </c>
      <c r="F155" s="64" t="s">
        <v>89</v>
      </c>
      <c r="G155" s="64" t="s">
        <v>89</v>
      </c>
    </row>
    <row r="156" spans="1:7" ht="12.75">
      <c r="A156" s="119" t="s">
        <v>378</v>
      </c>
      <c r="B156" s="122" t="s">
        <v>227</v>
      </c>
      <c r="C156" s="64">
        <v>2016</v>
      </c>
      <c r="D156" s="64">
        <v>0.4</v>
      </c>
      <c r="E156" s="123">
        <v>5472</v>
      </c>
      <c r="F156" s="64">
        <v>49</v>
      </c>
      <c r="G156" s="144">
        <v>5295047.049999999</v>
      </c>
    </row>
    <row r="157" spans="1:7" ht="12.75">
      <c r="A157" s="119"/>
      <c r="B157" s="122" t="s">
        <v>227</v>
      </c>
      <c r="C157" s="64">
        <v>2017</v>
      </c>
      <c r="D157" s="64">
        <v>0.4</v>
      </c>
      <c r="E157" s="123">
        <v>1952.44</v>
      </c>
      <c r="F157" s="123">
        <v>247</v>
      </c>
      <c r="G157" s="144">
        <v>3239845.91</v>
      </c>
    </row>
    <row r="158" spans="1:7" ht="12.75">
      <c r="A158" s="119"/>
      <c r="B158" s="122" t="s">
        <v>227</v>
      </c>
      <c r="C158" s="64">
        <v>2018</v>
      </c>
      <c r="D158" s="64">
        <v>0.4</v>
      </c>
      <c r="E158" s="64">
        <v>1502.9</v>
      </c>
      <c r="F158" s="64">
        <v>122.5</v>
      </c>
      <c r="G158" s="144">
        <v>1199175.1300000001</v>
      </c>
    </row>
    <row r="159" spans="1:7" ht="12.75">
      <c r="A159" s="119" t="s">
        <v>379</v>
      </c>
      <c r="B159" s="122" t="s">
        <v>230</v>
      </c>
      <c r="C159" s="64">
        <v>2016</v>
      </c>
      <c r="D159" s="64">
        <v>0.4</v>
      </c>
      <c r="E159" s="123">
        <v>1119</v>
      </c>
      <c r="F159" s="123">
        <v>101</v>
      </c>
      <c r="G159" s="144">
        <v>1556670.08</v>
      </c>
    </row>
    <row r="160" spans="1:7" ht="12.75">
      <c r="A160" s="119"/>
      <c r="B160" s="122" t="s">
        <v>230</v>
      </c>
      <c r="C160" s="64">
        <f>C159</f>
        <v>2016</v>
      </c>
      <c r="D160" s="64">
        <v>6</v>
      </c>
      <c r="E160" s="123">
        <v>1301.025</v>
      </c>
      <c r="F160" s="123">
        <v>6</v>
      </c>
      <c r="G160" s="144">
        <v>844181.0542046196</v>
      </c>
    </row>
    <row r="161" spans="1:7" ht="12.75">
      <c r="A161" s="119"/>
      <c r="B161" s="122" t="s">
        <v>230</v>
      </c>
      <c r="C161" s="64">
        <v>2017</v>
      </c>
      <c r="D161" s="64">
        <v>0.4</v>
      </c>
      <c r="E161" s="123">
        <v>647</v>
      </c>
      <c r="F161" s="123">
        <v>136</v>
      </c>
      <c r="G161" s="144">
        <v>724629.85</v>
      </c>
    </row>
    <row r="162" spans="1:7" ht="12.75">
      <c r="A162" s="119"/>
      <c r="B162" s="122" t="s">
        <v>230</v>
      </c>
      <c r="C162" s="64">
        <v>2018</v>
      </c>
      <c r="D162" s="64">
        <v>0.4</v>
      </c>
      <c r="E162" s="123">
        <v>1051.4</v>
      </c>
      <c r="F162" s="123">
        <v>90</v>
      </c>
      <c r="G162" s="144">
        <v>1247110.77</v>
      </c>
    </row>
    <row r="163" spans="1:7" ht="12.75" hidden="1">
      <c r="A163" s="31"/>
      <c r="B163" s="117"/>
      <c r="C163" s="31"/>
      <c r="D163" s="31"/>
      <c r="E163" s="31"/>
      <c r="F163" s="31"/>
      <c r="G163" s="144"/>
    </row>
    <row r="164" spans="1:7" ht="12.75">
      <c r="A164" s="119" t="s">
        <v>380</v>
      </c>
      <c r="B164" s="122" t="s">
        <v>232</v>
      </c>
      <c r="C164" s="64">
        <v>2016</v>
      </c>
      <c r="D164" s="64">
        <v>0.4</v>
      </c>
      <c r="E164" s="123">
        <v>385</v>
      </c>
      <c r="F164" s="123">
        <v>380</v>
      </c>
      <c r="G164" s="144">
        <v>390604.27</v>
      </c>
    </row>
    <row r="165" spans="1:7" ht="12.75">
      <c r="A165" s="119"/>
      <c r="B165" s="122" t="s">
        <v>232</v>
      </c>
      <c r="C165" s="64">
        <v>2017</v>
      </c>
      <c r="D165" s="64">
        <v>0.4</v>
      </c>
      <c r="E165" s="123">
        <v>7514</v>
      </c>
      <c r="F165" s="123">
        <v>752</v>
      </c>
      <c r="G165" s="144">
        <v>5675061.39</v>
      </c>
    </row>
    <row r="166" spans="1:7" ht="12.75">
      <c r="A166" s="119"/>
      <c r="B166" s="122" t="s">
        <v>232</v>
      </c>
      <c r="C166" s="64">
        <v>2018</v>
      </c>
      <c r="D166" s="64">
        <v>0.4</v>
      </c>
      <c r="E166" s="123">
        <v>300</v>
      </c>
      <c r="F166" s="123">
        <v>150</v>
      </c>
      <c r="G166" s="144">
        <v>423591.44</v>
      </c>
    </row>
    <row r="167" spans="1:7" ht="12.75">
      <c r="A167" s="119" t="s">
        <v>381</v>
      </c>
      <c r="B167" s="122" t="s">
        <v>234</v>
      </c>
      <c r="C167" s="64" t="s">
        <v>89</v>
      </c>
      <c r="D167" s="64" t="s">
        <v>89</v>
      </c>
      <c r="E167" s="64" t="s">
        <v>89</v>
      </c>
      <c r="F167" s="64" t="s">
        <v>89</v>
      </c>
      <c r="G167" s="124" t="s">
        <v>89</v>
      </c>
    </row>
    <row r="168" spans="1:7" ht="12.75">
      <c r="A168" s="119" t="s">
        <v>382</v>
      </c>
      <c r="B168" s="122" t="s">
        <v>236</v>
      </c>
      <c r="C168" s="64" t="s">
        <v>89</v>
      </c>
      <c r="D168" s="64" t="s">
        <v>89</v>
      </c>
      <c r="E168" s="64" t="s">
        <v>89</v>
      </c>
      <c r="F168" s="64" t="s">
        <v>89</v>
      </c>
      <c r="G168" s="124" t="s">
        <v>89</v>
      </c>
    </row>
    <row r="169" spans="1:7" ht="12.75">
      <c r="A169" s="119" t="s">
        <v>383</v>
      </c>
      <c r="B169" s="125" t="s">
        <v>238</v>
      </c>
      <c r="C169" s="64" t="s">
        <v>89</v>
      </c>
      <c r="D169" s="64" t="s">
        <v>89</v>
      </c>
      <c r="E169" s="64" t="s">
        <v>89</v>
      </c>
      <c r="F169" s="64" t="s">
        <v>89</v>
      </c>
      <c r="G169" s="124" t="s">
        <v>89</v>
      </c>
    </row>
    <row r="170" spans="1:7" ht="12.75">
      <c r="A170" s="119" t="s">
        <v>384</v>
      </c>
      <c r="B170" s="122" t="s">
        <v>264</v>
      </c>
      <c r="C170" s="64" t="s">
        <v>89</v>
      </c>
      <c r="D170" s="64" t="s">
        <v>89</v>
      </c>
      <c r="E170" s="64" t="s">
        <v>89</v>
      </c>
      <c r="F170" s="64" t="s">
        <v>89</v>
      </c>
      <c r="G170" s="124" t="s">
        <v>89</v>
      </c>
    </row>
    <row r="171" spans="1:7" ht="12.75">
      <c r="A171" s="119" t="s">
        <v>385</v>
      </c>
      <c r="B171" s="122" t="s">
        <v>225</v>
      </c>
      <c r="C171" s="64" t="s">
        <v>89</v>
      </c>
      <c r="D171" s="64" t="s">
        <v>89</v>
      </c>
      <c r="E171" s="64" t="s">
        <v>89</v>
      </c>
      <c r="F171" s="64" t="s">
        <v>89</v>
      </c>
      <c r="G171" s="124" t="s">
        <v>89</v>
      </c>
    </row>
    <row r="172" spans="1:7" ht="12.75" hidden="1">
      <c r="A172" s="119" t="s">
        <v>386</v>
      </c>
      <c r="B172" s="122" t="s">
        <v>227</v>
      </c>
      <c r="C172" s="64"/>
      <c r="D172" s="64" t="s">
        <v>228</v>
      </c>
      <c r="E172" s="64" t="s">
        <v>228</v>
      </c>
      <c r="F172" s="64" t="s">
        <v>228</v>
      </c>
      <c r="G172" s="124" t="s">
        <v>228</v>
      </c>
    </row>
    <row r="173" spans="1:7" ht="12.75" hidden="1">
      <c r="A173" s="119" t="s">
        <v>387</v>
      </c>
      <c r="B173" s="122" t="s">
        <v>230</v>
      </c>
      <c r="C173" s="64"/>
      <c r="D173" s="64" t="s">
        <v>228</v>
      </c>
      <c r="E173" s="64" t="s">
        <v>228</v>
      </c>
      <c r="F173" s="64" t="s">
        <v>228</v>
      </c>
      <c r="G173" s="124" t="s">
        <v>228</v>
      </c>
    </row>
    <row r="174" spans="1:7" ht="12.75" hidden="1">
      <c r="A174" s="119" t="s">
        <v>388</v>
      </c>
      <c r="B174" s="122" t="s">
        <v>232</v>
      </c>
      <c r="C174" s="64"/>
      <c r="D174" s="64" t="s">
        <v>228</v>
      </c>
      <c r="E174" s="64" t="s">
        <v>228</v>
      </c>
      <c r="F174" s="64" t="s">
        <v>228</v>
      </c>
      <c r="G174" s="124" t="s">
        <v>228</v>
      </c>
    </row>
    <row r="175" spans="1:7" ht="12.75" hidden="1">
      <c r="A175" s="119" t="s">
        <v>389</v>
      </c>
      <c r="B175" s="122" t="s">
        <v>234</v>
      </c>
      <c r="C175" s="64"/>
      <c r="D175" s="64" t="s">
        <v>228</v>
      </c>
      <c r="E175" s="64" t="s">
        <v>228</v>
      </c>
      <c r="F175" s="64" t="s">
        <v>228</v>
      </c>
      <c r="G175" s="124" t="s">
        <v>228</v>
      </c>
    </row>
    <row r="176" spans="1:7" ht="12.75" hidden="1">
      <c r="A176" s="119" t="s">
        <v>390</v>
      </c>
      <c r="B176" s="122" t="s">
        <v>236</v>
      </c>
      <c r="C176" s="64"/>
      <c r="D176" s="64" t="s">
        <v>228</v>
      </c>
      <c r="E176" s="64" t="s">
        <v>228</v>
      </c>
      <c r="F176" s="64" t="s">
        <v>228</v>
      </c>
      <c r="G176" s="124" t="s">
        <v>228</v>
      </c>
    </row>
    <row r="177" spans="1:7" ht="12.75" hidden="1">
      <c r="A177" s="119" t="s">
        <v>391</v>
      </c>
      <c r="B177" s="125" t="s">
        <v>238</v>
      </c>
      <c r="C177" s="64"/>
      <c r="D177" s="64" t="s">
        <v>228</v>
      </c>
      <c r="E177" s="64" t="s">
        <v>228</v>
      </c>
      <c r="F177" s="64" t="s">
        <v>228</v>
      </c>
      <c r="G177" s="124" t="s">
        <v>228</v>
      </c>
    </row>
    <row r="178" spans="1:7" ht="12.75">
      <c r="A178" s="119" t="s">
        <v>392</v>
      </c>
      <c r="B178" s="122" t="s">
        <v>240</v>
      </c>
      <c r="C178" s="64" t="s">
        <v>89</v>
      </c>
      <c r="D178" s="64" t="s">
        <v>89</v>
      </c>
      <c r="E178" s="64" t="s">
        <v>89</v>
      </c>
      <c r="F178" s="64" t="s">
        <v>89</v>
      </c>
      <c r="G178" s="124" t="s">
        <v>89</v>
      </c>
    </row>
    <row r="179" spans="1:7" ht="12.75" hidden="1">
      <c r="A179" s="119" t="s">
        <v>393</v>
      </c>
      <c r="B179" s="122" t="s">
        <v>227</v>
      </c>
      <c r="C179" s="64"/>
      <c r="D179" s="64" t="s">
        <v>228</v>
      </c>
      <c r="E179" s="64" t="s">
        <v>228</v>
      </c>
      <c r="F179" s="64" t="s">
        <v>228</v>
      </c>
      <c r="G179" s="124" t="s">
        <v>228</v>
      </c>
    </row>
    <row r="180" spans="1:7" ht="12.75" hidden="1">
      <c r="A180" s="119" t="s">
        <v>394</v>
      </c>
      <c r="B180" s="122" t="s">
        <v>230</v>
      </c>
      <c r="C180" s="64"/>
      <c r="D180" s="64" t="s">
        <v>228</v>
      </c>
      <c r="E180" s="64" t="s">
        <v>228</v>
      </c>
      <c r="F180" s="64" t="s">
        <v>228</v>
      </c>
      <c r="G180" s="124" t="s">
        <v>228</v>
      </c>
    </row>
    <row r="181" spans="1:7" ht="12.75" hidden="1">
      <c r="A181" s="119" t="s">
        <v>395</v>
      </c>
      <c r="B181" s="122" t="s">
        <v>232</v>
      </c>
      <c r="C181" s="64"/>
      <c r="D181" s="64" t="s">
        <v>228</v>
      </c>
      <c r="E181" s="64" t="s">
        <v>228</v>
      </c>
      <c r="F181" s="64" t="s">
        <v>228</v>
      </c>
      <c r="G181" s="124" t="s">
        <v>228</v>
      </c>
    </row>
    <row r="182" spans="1:7" ht="12.75" hidden="1">
      <c r="A182" s="119" t="s">
        <v>396</v>
      </c>
      <c r="B182" s="122" t="s">
        <v>234</v>
      </c>
      <c r="C182" s="64"/>
      <c r="D182" s="64" t="s">
        <v>228</v>
      </c>
      <c r="E182" s="64" t="s">
        <v>228</v>
      </c>
      <c r="F182" s="64" t="s">
        <v>228</v>
      </c>
      <c r="G182" s="124" t="s">
        <v>228</v>
      </c>
    </row>
    <row r="183" spans="1:7" ht="12.75" hidden="1">
      <c r="A183" s="119" t="s">
        <v>397</v>
      </c>
      <c r="B183" s="122" t="s">
        <v>236</v>
      </c>
      <c r="C183" s="64"/>
      <c r="D183" s="64" t="s">
        <v>228</v>
      </c>
      <c r="E183" s="64" t="s">
        <v>228</v>
      </c>
      <c r="F183" s="64" t="s">
        <v>228</v>
      </c>
      <c r="G183" s="124" t="s">
        <v>228</v>
      </c>
    </row>
    <row r="184" spans="1:7" ht="12.75" hidden="1">
      <c r="A184" s="119" t="s">
        <v>398</v>
      </c>
      <c r="B184" s="125" t="s">
        <v>238</v>
      </c>
      <c r="C184" s="64"/>
      <c r="D184" s="64" t="s">
        <v>228</v>
      </c>
      <c r="E184" s="64" t="s">
        <v>228</v>
      </c>
      <c r="F184" s="64" t="s">
        <v>228</v>
      </c>
      <c r="G184" s="124" t="s">
        <v>228</v>
      </c>
    </row>
    <row r="185" spans="1:7" ht="12.75">
      <c r="A185" s="119" t="s">
        <v>399</v>
      </c>
      <c r="B185" s="122" t="s">
        <v>248</v>
      </c>
      <c r="C185" s="64" t="s">
        <v>89</v>
      </c>
      <c r="D185" s="64" t="s">
        <v>89</v>
      </c>
      <c r="E185" s="64" t="s">
        <v>89</v>
      </c>
      <c r="F185" s="64" t="s">
        <v>89</v>
      </c>
      <c r="G185" s="124" t="s">
        <v>89</v>
      </c>
    </row>
    <row r="186" spans="1:7" ht="12.75">
      <c r="A186" s="119" t="s">
        <v>400</v>
      </c>
      <c r="B186" s="122" t="s">
        <v>227</v>
      </c>
      <c r="C186" s="64" t="s">
        <v>89</v>
      </c>
      <c r="D186" s="64" t="s">
        <v>89</v>
      </c>
      <c r="E186" s="64" t="s">
        <v>89</v>
      </c>
      <c r="F186" s="64" t="s">
        <v>89</v>
      </c>
      <c r="G186" s="124" t="s">
        <v>89</v>
      </c>
    </row>
    <row r="187" spans="1:7" ht="12.75">
      <c r="A187" s="119" t="s">
        <v>401</v>
      </c>
      <c r="B187" s="122" t="s">
        <v>230</v>
      </c>
      <c r="C187" s="64">
        <v>2016</v>
      </c>
      <c r="D187" s="64">
        <v>6</v>
      </c>
      <c r="E187" s="123">
        <v>45</v>
      </c>
      <c r="F187" s="123">
        <v>21</v>
      </c>
      <c r="G187" s="144">
        <v>101618.2457953804</v>
      </c>
    </row>
    <row r="188" spans="1:7" ht="12.75">
      <c r="A188" s="119" t="s">
        <v>402</v>
      </c>
      <c r="B188" s="122" t="s">
        <v>232</v>
      </c>
      <c r="C188" s="64" t="s">
        <v>89</v>
      </c>
      <c r="D188" s="64" t="s">
        <v>89</v>
      </c>
      <c r="E188" s="64" t="s">
        <v>89</v>
      </c>
      <c r="F188" s="64" t="s">
        <v>89</v>
      </c>
      <c r="G188" s="124" t="s">
        <v>89</v>
      </c>
    </row>
    <row r="189" spans="1:7" ht="12.75">
      <c r="A189" s="119" t="s">
        <v>403</v>
      </c>
      <c r="B189" s="122" t="s">
        <v>234</v>
      </c>
      <c r="C189" s="64" t="s">
        <v>89</v>
      </c>
      <c r="D189" s="64" t="s">
        <v>89</v>
      </c>
      <c r="E189" s="64" t="s">
        <v>89</v>
      </c>
      <c r="F189" s="64" t="s">
        <v>89</v>
      </c>
      <c r="G189" s="124" t="s">
        <v>89</v>
      </c>
    </row>
    <row r="190" spans="1:7" ht="12.75">
      <c r="A190" s="119" t="s">
        <v>404</v>
      </c>
      <c r="B190" s="122" t="s">
        <v>236</v>
      </c>
      <c r="C190" s="64" t="s">
        <v>89</v>
      </c>
      <c r="D190" s="64" t="s">
        <v>89</v>
      </c>
      <c r="E190" s="64" t="s">
        <v>89</v>
      </c>
      <c r="F190" s="64" t="s">
        <v>89</v>
      </c>
      <c r="G190" s="124" t="s">
        <v>89</v>
      </c>
    </row>
    <row r="191" spans="1:7" ht="12.75">
      <c r="A191" s="119" t="s">
        <v>405</v>
      </c>
      <c r="B191" s="125" t="s">
        <v>238</v>
      </c>
      <c r="C191" s="64" t="s">
        <v>89</v>
      </c>
      <c r="D191" s="64" t="s">
        <v>89</v>
      </c>
      <c r="E191" s="64" t="s">
        <v>89</v>
      </c>
      <c r="F191" s="64" t="s">
        <v>89</v>
      </c>
      <c r="G191" s="124" t="s">
        <v>89</v>
      </c>
    </row>
    <row r="192" spans="1:7" ht="12.75">
      <c r="A192" s="119" t="s">
        <v>406</v>
      </c>
      <c r="B192" s="122" t="s">
        <v>256</v>
      </c>
      <c r="C192" s="64" t="s">
        <v>89</v>
      </c>
      <c r="D192" s="64" t="s">
        <v>89</v>
      </c>
      <c r="E192" s="64" t="s">
        <v>89</v>
      </c>
      <c r="F192" s="64" t="s">
        <v>89</v>
      </c>
      <c r="G192" s="124" t="s">
        <v>89</v>
      </c>
    </row>
    <row r="193" spans="1:7" ht="12.75" hidden="1">
      <c r="A193" s="119" t="s">
        <v>407</v>
      </c>
      <c r="B193" s="122" t="s">
        <v>227</v>
      </c>
      <c r="C193" s="64" t="s">
        <v>89</v>
      </c>
      <c r="D193" s="64" t="s">
        <v>89</v>
      </c>
      <c r="E193" s="64" t="s">
        <v>89</v>
      </c>
      <c r="F193" s="64" t="s">
        <v>89</v>
      </c>
      <c r="G193" s="124" t="s">
        <v>89</v>
      </c>
    </row>
    <row r="194" spans="1:7" ht="12.75" hidden="1">
      <c r="A194" s="119" t="s">
        <v>408</v>
      </c>
      <c r="B194" s="122" t="s">
        <v>230</v>
      </c>
      <c r="C194" s="64" t="s">
        <v>89</v>
      </c>
      <c r="D194" s="64" t="s">
        <v>89</v>
      </c>
      <c r="E194" s="64" t="s">
        <v>89</v>
      </c>
      <c r="F194" s="64" t="s">
        <v>89</v>
      </c>
      <c r="G194" s="124" t="s">
        <v>89</v>
      </c>
    </row>
    <row r="195" spans="1:7" ht="12.75" hidden="1">
      <c r="A195" s="119" t="s">
        <v>409</v>
      </c>
      <c r="B195" s="122" t="s">
        <v>232</v>
      </c>
      <c r="C195" s="64" t="s">
        <v>89</v>
      </c>
      <c r="D195" s="64" t="s">
        <v>89</v>
      </c>
      <c r="E195" s="64" t="s">
        <v>89</v>
      </c>
      <c r="F195" s="64" t="s">
        <v>89</v>
      </c>
      <c r="G195" s="124" t="s">
        <v>89</v>
      </c>
    </row>
    <row r="196" spans="1:7" ht="12.75" hidden="1">
      <c r="A196" s="119" t="s">
        <v>410</v>
      </c>
      <c r="B196" s="122" t="s">
        <v>234</v>
      </c>
      <c r="C196" s="64" t="s">
        <v>89</v>
      </c>
      <c r="D196" s="64" t="s">
        <v>89</v>
      </c>
      <c r="E196" s="64" t="s">
        <v>89</v>
      </c>
      <c r="F196" s="64" t="s">
        <v>89</v>
      </c>
      <c r="G196" s="124" t="s">
        <v>89</v>
      </c>
    </row>
    <row r="197" spans="1:7" ht="12.75" hidden="1">
      <c r="A197" s="119" t="s">
        <v>411</v>
      </c>
      <c r="B197" s="122" t="s">
        <v>236</v>
      </c>
      <c r="C197" s="64" t="s">
        <v>89</v>
      </c>
      <c r="D197" s="64" t="s">
        <v>89</v>
      </c>
      <c r="E197" s="64" t="s">
        <v>89</v>
      </c>
      <c r="F197" s="64" t="s">
        <v>89</v>
      </c>
      <c r="G197" s="124" t="s">
        <v>89</v>
      </c>
    </row>
    <row r="198" spans="1:7" ht="12.75" hidden="1">
      <c r="A198" s="119" t="s">
        <v>412</v>
      </c>
      <c r="B198" s="125" t="s">
        <v>238</v>
      </c>
      <c r="C198" s="64" t="s">
        <v>89</v>
      </c>
      <c r="D198" s="64" t="s">
        <v>89</v>
      </c>
      <c r="E198" s="64" t="s">
        <v>89</v>
      </c>
      <c r="F198" s="64" t="s">
        <v>89</v>
      </c>
      <c r="G198" s="124" t="s">
        <v>89</v>
      </c>
    </row>
    <row r="199" spans="1:7" ht="12.75">
      <c r="A199" s="119" t="s">
        <v>413</v>
      </c>
      <c r="B199" s="126" t="s">
        <v>414</v>
      </c>
      <c r="C199" s="64" t="s">
        <v>89</v>
      </c>
      <c r="D199" s="64" t="s">
        <v>89</v>
      </c>
      <c r="E199" s="64" t="s">
        <v>89</v>
      </c>
      <c r="F199" s="64" t="s">
        <v>89</v>
      </c>
      <c r="G199" s="124" t="s">
        <v>89</v>
      </c>
    </row>
    <row r="200" spans="1:7" ht="12.75">
      <c r="A200" s="119" t="s">
        <v>415</v>
      </c>
      <c r="B200" s="126" t="s">
        <v>416</v>
      </c>
      <c r="C200" s="64" t="s">
        <v>89</v>
      </c>
      <c r="D200" s="64" t="s">
        <v>89</v>
      </c>
      <c r="E200" s="64" t="s">
        <v>89</v>
      </c>
      <c r="F200" s="64" t="s">
        <v>89</v>
      </c>
      <c r="G200" s="124" t="s">
        <v>89</v>
      </c>
    </row>
    <row r="201" spans="1:7" ht="12.75">
      <c r="A201" s="119" t="s">
        <v>417</v>
      </c>
      <c r="B201" s="126" t="s">
        <v>418</v>
      </c>
      <c r="C201" s="64" t="s">
        <v>89</v>
      </c>
      <c r="D201" s="64" t="s">
        <v>89</v>
      </c>
      <c r="E201" s="64" t="s">
        <v>89</v>
      </c>
      <c r="F201" s="64" t="s">
        <v>89</v>
      </c>
      <c r="G201" s="124" t="s">
        <v>89</v>
      </c>
    </row>
    <row r="202" spans="1:7" ht="12.75">
      <c r="A202" s="119" t="s">
        <v>419</v>
      </c>
      <c r="B202" s="126" t="s">
        <v>420</v>
      </c>
      <c r="C202" s="64" t="s">
        <v>89</v>
      </c>
      <c r="D202" s="64" t="s">
        <v>89</v>
      </c>
      <c r="E202" s="64" t="s">
        <v>89</v>
      </c>
      <c r="F202" s="64" t="s">
        <v>89</v>
      </c>
      <c r="G202" s="124" t="s">
        <v>89</v>
      </c>
    </row>
    <row r="203" spans="1:7" ht="12.75" hidden="1">
      <c r="A203" s="119" t="s">
        <v>421</v>
      </c>
      <c r="B203" s="126" t="s">
        <v>227</v>
      </c>
      <c r="C203" s="64" t="s">
        <v>89</v>
      </c>
      <c r="D203" s="64" t="s">
        <v>89</v>
      </c>
      <c r="E203" s="64" t="s">
        <v>89</v>
      </c>
      <c r="F203" s="64" t="s">
        <v>89</v>
      </c>
      <c r="G203" s="124" t="s">
        <v>89</v>
      </c>
    </row>
    <row r="204" spans="1:7" ht="12.75" hidden="1">
      <c r="A204" s="119" t="s">
        <v>422</v>
      </c>
      <c r="B204" s="126" t="s">
        <v>230</v>
      </c>
      <c r="C204" s="64" t="s">
        <v>89</v>
      </c>
      <c r="D204" s="64" t="s">
        <v>89</v>
      </c>
      <c r="E204" s="64" t="s">
        <v>89</v>
      </c>
      <c r="F204" s="64" t="s">
        <v>89</v>
      </c>
      <c r="G204" s="124" t="s">
        <v>89</v>
      </c>
    </row>
    <row r="205" spans="1:7" ht="12.75" hidden="1">
      <c r="A205" s="119" t="s">
        <v>423</v>
      </c>
      <c r="B205" s="126" t="s">
        <v>232</v>
      </c>
      <c r="C205" s="64" t="s">
        <v>89</v>
      </c>
      <c r="D205" s="64" t="s">
        <v>89</v>
      </c>
      <c r="E205" s="64" t="s">
        <v>89</v>
      </c>
      <c r="F205" s="64" t="s">
        <v>89</v>
      </c>
      <c r="G205" s="124" t="s">
        <v>89</v>
      </c>
    </row>
    <row r="206" spans="1:7" ht="12.75" hidden="1">
      <c r="A206" s="119" t="s">
        <v>424</v>
      </c>
      <c r="B206" s="126" t="s">
        <v>234</v>
      </c>
      <c r="C206" s="64" t="s">
        <v>89</v>
      </c>
      <c r="D206" s="64" t="s">
        <v>89</v>
      </c>
      <c r="E206" s="64" t="s">
        <v>89</v>
      </c>
      <c r="F206" s="64" t="s">
        <v>89</v>
      </c>
      <c r="G206" s="124" t="s">
        <v>89</v>
      </c>
    </row>
    <row r="207" spans="1:7" ht="12.75" hidden="1">
      <c r="A207" s="119" t="s">
        <v>425</v>
      </c>
      <c r="B207" s="126" t="s">
        <v>236</v>
      </c>
      <c r="C207" s="64" t="s">
        <v>89</v>
      </c>
      <c r="D207" s="64" t="s">
        <v>89</v>
      </c>
      <c r="E207" s="64" t="s">
        <v>89</v>
      </c>
      <c r="F207" s="64" t="s">
        <v>89</v>
      </c>
      <c r="G207" s="124" t="s">
        <v>89</v>
      </c>
    </row>
    <row r="208" spans="1:7" ht="12.75" hidden="1">
      <c r="A208" s="119" t="s">
        <v>426</v>
      </c>
      <c r="B208" s="127" t="s">
        <v>238</v>
      </c>
      <c r="C208" s="64" t="s">
        <v>89</v>
      </c>
      <c r="D208" s="64" t="s">
        <v>89</v>
      </c>
      <c r="E208" s="64" t="s">
        <v>89</v>
      </c>
      <c r="F208" s="64" t="s">
        <v>89</v>
      </c>
      <c r="G208" s="124" t="s">
        <v>89</v>
      </c>
    </row>
    <row r="209" spans="1:7" ht="12.75">
      <c r="A209" s="119" t="s">
        <v>427</v>
      </c>
      <c r="B209" s="126" t="s">
        <v>428</v>
      </c>
      <c r="C209" s="64" t="s">
        <v>89</v>
      </c>
      <c r="D209" s="64" t="s">
        <v>89</v>
      </c>
      <c r="E209" s="64" t="s">
        <v>89</v>
      </c>
      <c r="F209" s="64" t="s">
        <v>89</v>
      </c>
      <c r="G209" s="124" t="s">
        <v>89</v>
      </c>
    </row>
    <row r="210" spans="1:7" ht="12.75" hidden="1">
      <c r="A210" s="119" t="s">
        <v>429</v>
      </c>
      <c r="B210" s="126" t="s">
        <v>227</v>
      </c>
      <c r="C210" s="64" t="s">
        <v>89</v>
      </c>
      <c r="D210" s="64" t="s">
        <v>89</v>
      </c>
      <c r="E210" s="64" t="s">
        <v>89</v>
      </c>
      <c r="F210" s="64" t="s">
        <v>89</v>
      </c>
      <c r="G210" s="124" t="s">
        <v>89</v>
      </c>
    </row>
    <row r="211" spans="1:7" ht="12.75" hidden="1">
      <c r="A211" s="119" t="s">
        <v>430</v>
      </c>
      <c r="B211" s="126" t="s">
        <v>230</v>
      </c>
      <c r="C211" s="64" t="s">
        <v>89</v>
      </c>
      <c r="D211" s="64" t="s">
        <v>89</v>
      </c>
      <c r="E211" s="64" t="s">
        <v>89</v>
      </c>
      <c r="F211" s="64" t="s">
        <v>89</v>
      </c>
      <c r="G211" s="124" t="s">
        <v>89</v>
      </c>
    </row>
    <row r="212" spans="1:7" ht="12.75" hidden="1">
      <c r="A212" s="119" t="s">
        <v>431</v>
      </c>
      <c r="B212" s="126" t="s">
        <v>232</v>
      </c>
      <c r="C212" s="64" t="s">
        <v>89</v>
      </c>
      <c r="D212" s="64" t="s">
        <v>89</v>
      </c>
      <c r="E212" s="64" t="s">
        <v>89</v>
      </c>
      <c r="F212" s="64" t="s">
        <v>89</v>
      </c>
      <c r="G212" s="124" t="s">
        <v>89</v>
      </c>
    </row>
    <row r="213" spans="1:7" ht="12.75" hidden="1">
      <c r="A213" s="119" t="s">
        <v>432</v>
      </c>
      <c r="B213" s="126" t="s">
        <v>234</v>
      </c>
      <c r="C213" s="64" t="s">
        <v>89</v>
      </c>
      <c r="D213" s="64" t="s">
        <v>89</v>
      </c>
      <c r="E213" s="64" t="s">
        <v>89</v>
      </c>
      <c r="F213" s="64" t="s">
        <v>89</v>
      </c>
      <c r="G213" s="124" t="s">
        <v>89</v>
      </c>
    </row>
    <row r="214" spans="1:7" ht="12.75" hidden="1">
      <c r="A214" s="119" t="s">
        <v>433</v>
      </c>
      <c r="B214" s="126" t="s">
        <v>236</v>
      </c>
      <c r="C214" s="64" t="s">
        <v>89</v>
      </c>
      <c r="D214" s="64" t="s">
        <v>89</v>
      </c>
      <c r="E214" s="64" t="s">
        <v>89</v>
      </c>
      <c r="F214" s="64" t="s">
        <v>89</v>
      </c>
      <c r="G214" s="124" t="s">
        <v>89</v>
      </c>
    </row>
    <row r="215" spans="1:7" ht="12.75" hidden="1">
      <c r="A215" s="119" t="s">
        <v>434</v>
      </c>
      <c r="B215" s="127" t="s">
        <v>238</v>
      </c>
      <c r="C215" s="64" t="s">
        <v>89</v>
      </c>
      <c r="D215" s="64" t="s">
        <v>89</v>
      </c>
      <c r="E215" s="64" t="s">
        <v>89</v>
      </c>
      <c r="F215" s="64" t="s">
        <v>89</v>
      </c>
      <c r="G215" s="124" t="s">
        <v>89</v>
      </c>
    </row>
    <row r="216" spans="1:7" ht="12.75">
      <c r="A216" s="119" t="s">
        <v>435</v>
      </c>
      <c r="B216" s="126" t="s">
        <v>436</v>
      </c>
      <c r="C216" s="64" t="s">
        <v>89</v>
      </c>
      <c r="D216" s="64" t="s">
        <v>89</v>
      </c>
      <c r="E216" s="64" t="s">
        <v>89</v>
      </c>
      <c r="F216" s="64" t="s">
        <v>89</v>
      </c>
      <c r="G216" s="124" t="s">
        <v>89</v>
      </c>
    </row>
    <row r="217" spans="1:7" ht="25.5">
      <c r="A217" s="119" t="s">
        <v>437</v>
      </c>
      <c r="B217" s="126" t="s">
        <v>438</v>
      </c>
      <c r="C217" s="64" t="s">
        <v>89</v>
      </c>
      <c r="D217" s="64" t="s">
        <v>89</v>
      </c>
      <c r="E217" s="64" t="s">
        <v>89</v>
      </c>
      <c r="F217" s="64" t="s">
        <v>89</v>
      </c>
      <c r="G217" s="124" t="s">
        <v>89</v>
      </c>
    </row>
    <row r="218" spans="1:7" ht="12.75">
      <c r="A218" s="128" t="s">
        <v>439</v>
      </c>
      <c r="B218" s="129" t="s">
        <v>440</v>
      </c>
      <c r="C218" s="64">
        <v>2016</v>
      </c>
      <c r="D218" s="64">
        <v>0.4</v>
      </c>
      <c r="E218" s="123">
        <f>140/2</f>
        <v>70</v>
      </c>
      <c r="F218" s="64">
        <v>75</v>
      </c>
      <c r="G218" s="144">
        <v>65145.55</v>
      </c>
    </row>
    <row r="219" spans="1:7" ht="12.75">
      <c r="A219" s="119"/>
      <c r="B219" s="129" t="s">
        <v>440</v>
      </c>
      <c r="C219" s="34">
        <v>2018</v>
      </c>
      <c r="D219" s="34">
        <v>0.4</v>
      </c>
      <c r="E219" s="34">
        <v>19.5</v>
      </c>
      <c r="F219" s="34">
        <v>20</v>
      </c>
      <c r="G219" s="145">
        <v>57926.82</v>
      </c>
    </row>
    <row r="220" spans="1:7" ht="12.75">
      <c r="A220" s="128" t="s">
        <v>441</v>
      </c>
      <c r="B220" s="129" t="s">
        <v>442</v>
      </c>
      <c r="C220" s="64">
        <v>2017</v>
      </c>
      <c r="D220" s="64">
        <v>0.4</v>
      </c>
      <c r="E220" s="123">
        <v>203</v>
      </c>
      <c r="F220" s="64">
        <v>952</v>
      </c>
      <c r="G220" s="144">
        <v>471535.74</v>
      </c>
    </row>
    <row r="221" spans="1:7" ht="12.75">
      <c r="A221" s="119"/>
      <c r="B221" s="126" t="s">
        <v>443</v>
      </c>
      <c r="C221" s="64" t="s">
        <v>89</v>
      </c>
      <c r="D221" s="64" t="s">
        <v>89</v>
      </c>
      <c r="E221" s="64" t="s">
        <v>89</v>
      </c>
      <c r="F221" s="64" t="s">
        <v>89</v>
      </c>
      <c r="G221" s="124" t="s">
        <v>89</v>
      </c>
    </row>
    <row r="222" spans="1:7" ht="25.5">
      <c r="A222" s="119"/>
      <c r="B222" s="126" t="s">
        <v>444</v>
      </c>
      <c r="C222" s="64" t="s">
        <v>89</v>
      </c>
      <c r="D222" s="64" t="s">
        <v>89</v>
      </c>
      <c r="E222" s="64" t="s">
        <v>89</v>
      </c>
      <c r="F222" s="64" t="s">
        <v>89</v>
      </c>
      <c r="G222" s="124" t="s">
        <v>89</v>
      </c>
    </row>
    <row r="223" spans="1:7" ht="25.5">
      <c r="A223" s="119"/>
      <c r="B223" s="130" t="s">
        <v>445</v>
      </c>
      <c r="C223" s="64">
        <v>2018</v>
      </c>
      <c r="D223" s="64">
        <v>0.4</v>
      </c>
      <c r="E223" s="123">
        <v>19</v>
      </c>
      <c r="F223" s="64">
        <v>145</v>
      </c>
      <c r="G223" s="144">
        <f>1312730.46-1127926.34</f>
        <v>184804.11999999988</v>
      </c>
    </row>
    <row r="224" spans="1:7" ht="25.5">
      <c r="A224" s="119" t="s">
        <v>446</v>
      </c>
      <c r="B224" s="126" t="s">
        <v>447</v>
      </c>
      <c r="C224" s="64" t="s">
        <v>89</v>
      </c>
      <c r="D224" s="64" t="s">
        <v>89</v>
      </c>
      <c r="E224" s="64" t="s">
        <v>89</v>
      </c>
      <c r="F224" s="64" t="s">
        <v>89</v>
      </c>
      <c r="G224" s="124" t="s">
        <v>89</v>
      </c>
    </row>
    <row r="225" spans="1:7" ht="12.75">
      <c r="A225" s="119" t="s">
        <v>448</v>
      </c>
      <c r="B225" s="129" t="s">
        <v>440</v>
      </c>
      <c r="C225" s="64">
        <v>2018</v>
      </c>
      <c r="D225" s="64">
        <v>6</v>
      </c>
      <c r="E225" s="64">
        <v>522.5</v>
      </c>
      <c r="F225" s="64">
        <v>650</v>
      </c>
      <c r="G225" s="144">
        <f>3492613.87-1319582.03</f>
        <v>2173031.84</v>
      </c>
    </row>
    <row r="226" spans="1:7" ht="12.75">
      <c r="A226" s="119" t="s">
        <v>449</v>
      </c>
      <c r="B226" s="126" t="s">
        <v>450</v>
      </c>
      <c r="C226" s="64">
        <v>2016</v>
      </c>
      <c r="D226" s="64">
        <v>6</v>
      </c>
      <c r="E226" s="123">
        <v>392</v>
      </c>
      <c r="F226" s="123">
        <v>45</v>
      </c>
      <c r="G226" s="144">
        <v>851020.75</v>
      </c>
    </row>
    <row r="227" spans="1:7" ht="12.75">
      <c r="A227" s="119"/>
      <c r="B227" s="126" t="s">
        <v>450</v>
      </c>
      <c r="C227" s="64">
        <v>2017</v>
      </c>
      <c r="D227" s="64">
        <v>6</v>
      </c>
      <c r="E227" s="123">
        <v>309.4</v>
      </c>
      <c r="F227" s="123">
        <v>1530</v>
      </c>
      <c r="G227" s="144">
        <v>1389982.19</v>
      </c>
    </row>
    <row r="228" spans="1:7" ht="12.75">
      <c r="A228" s="119"/>
      <c r="B228" s="126" t="s">
        <v>450</v>
      </c>
      <c r="C228" s="64">
        <v>2018</v>
      </c>
      <c r="D228" s="64">
        <v>6</v>
      </c>
      <c r="E228" s="123">
        <v>13</v>
      </c>
      <c r="F228" s="64">
        <v>15</v>
      </c>
      <c r="G228" s="144">
        <v>111191.41</v>
      </c>
    </row>
    <row r="229" spans="1:7" ht="12.75">
      <c r="A229" s="119" t="s">
        <v>451</v>
      </c>
      <c r="B229" s="130" t="s">
        <v>452</v>
      </c>
      <c r="C229" s="64">
        <v>2018</v>
      </c>
      <c r="D229" s="64">
        <v>6</v>
      </c>
      <c r="E229" s="123">
        <v>785.5</v>
      </c>
      <c r="F229" s="64">
        <v>2500</v>
      </c>
      <c r="G229" s="144">
        <v>4441434.12</v>
      </c>
    </row>
    <row r="230" spans="1:7" ht="25.5">
      <c r="A230" s="119" t="s">
        <v>453</v>
      </c>
      <c r="B230" s="126" t="s">
        <v>454</v>
      </c>
      <c r="C230" s="64" t="s">
        <v>89</v>
      </c>
      <c r="D230" s="64" t="s">
        <v>89</v>
      </c>
      <c r="E230" s="64" t="s">
        <v>89</v>
      </c>
      <c r="F230" s="64" t="s">
        <v>89</v>
      </c>
      <c r="G230" s="124" t="s">
        <v>89</v>
      </c>
    </row>
    <row r="231" spans="1:7" ht="12.75" hidden="1">
      <c r="A231" s="119" t="s">
        <v>455</v>
      </c>
      <c r="B231" s="129" t="s">
        <v>440</v>
      </c>
      <c r="C231" s="64" t="s">
        <v>89</v>
      </c>
      <c r="D231" s="64" t="s">
        <v>89</v>
      </c>
      <c r="E231" s="64" t="s">
        <v>89</v>
      </c>
      <c r="F231" s="64" t="s">
        <v>89</v>
      </c>
      <c r="G231" s="124" t="s">
        <v>89</v>
      </c>
    </row>
    <row r="232" spans="1:7" ht="12.75" hidden="1">
      <c r="A232" s="119"/>
      <c r="B232" s="131"/>
      <c r="C232" s="64" t="s">
        <v>89</v>
      </c>
      <c r="D232" s="64" t="s">
        <v>89</v>
      </c>
      <c r="E232" s="64" t="s">
        <v>89</v>
      </c>
      <c r="F232" s="64" t="s">
        <v>89</v>
      </c>
      <c r="G232" s="124" t="s">
        <v>89</v>
      </c>
    </row>
    <row r="233" spans="1:7" ht="12.75" hidden="1">
      <c r="A233" s="119"/>
      <c r="B233" s="132"/>
      <c r="C233" s="64" t="s">
        <v>89</v>
      </c>
      <c r="D233" s="64" t="s">
        <v>89</v>
      </c>
      <c r="E233" s="64" t="s">
        <v>89</v>
      </c>
      <c r="F233" s="64" t="s">
        <v>89</v>
      </c>
      <c r="G233" s="124" t="s">
        <v>89</v>
      </c>
    </row>
    <row r="234" spans="1:7" ht="12.75">
      <c r="A234" s="119" t="s">
        <v>456</v>
      </c>
      <c r="B234" s="126" t="s">
        <v>457</v>
      </c>
      <c r="C234" s="64" t="s">
        <v>89</v>
      </c>
      <c r="D234" s="64" t="s">
        <v>89</v>
      </c>
      <c r="E234" s="64" t="s">
        <v>89</v>
      </c>
      <c r="F234" s="64" t="s">
        <v>89</v>
      </c>
      <c r="G234" s="124" t="s">
        <v>89</v>
      </c>
    </row>
    <row r="235" spans="1:7" ht="25.5">
      <c r="A235" s="119" t="s">
        <v>458</v>
      </c>
      <c r="B235" s="126" t="s">
        <v>459</v>
      </c>
      <c r="C235" s="64" t="s">
        <v>89</v>
      </c>
      <c r="D235" s="64" t="s">
        <v>89</v>
      </c>
      <c r="E235" s="64" t="s">
        <v>89</v>
      </c>
      <c r="F235" s="64" t="s">
        <v>89</v>
      </c>
      <c r="G235" s="124" t="s">
        <v>89</v>
      </c>
    </row>
    <row r="236" spans="1:7" ht="12.75">
      <c r="A236" s="119" t="s">
        <v>460</v>
      </c>
      <c r="B236" s="129" t="s">
        <v>440</v>
      </c>
      <c r="C236" s="34">
        <v>2016</v>
      </c>
      <c r="D236" s="34">
        <v>0.4</v>
      </c>
      <c r="E236" s="133">
        <v>641.3249999999999</v>
      </c>
      <c r="F236" s="133">
        <v>143</v>
      </c>
      <c r="G236" s="144">
        <v>943529.79</v>
      </c>
    </row>
    <row r="237" spans="1:7" ht="12.75">
      <c r="A237" s="119"/>
      <c r="B237" s="129" t="s">
        <v>440</v>
      </c>
      <c r="C237" s="34">
        <v>2017</v>
      </c>
      <c r="D237" s="34">
        <v>0.4</v>
      </c>
      <c r="E237" s="133">
        <v>570.4</v>
      </c>
      <c r="F237" s="133">
        <v>276</v>
      </c>
      <c r="G237" s="144">
        <v>958551.46</v>
      </c>
    </row>
    <row r="238" spans="1:7" ht="12.75">
      <c r="A238" s="119"/>
      <c r="B238" s="129" t="s">
        <v>440</v>
      </c>
      <c r="C238" s="34">
        <v>2018</v>
      </c>
      <c r="D238" s="34">
        <v>0.4</v>
      </c>
      <c r="E238" s="133">
        <v>481.75</v>
      </c>
      <c r="F238" s="133">
        <v>76.5</v>
      </c>
      <c r="G238" s="144">
        <v>504651.97</v>
      </c>
    </row>
    <row r="239" spans="1:7" ht="12.75">
      <c r="A239" s="119" t="s">
        <v>461</v>
      </c>
      <c r="B239" s="129" t="s">
        <v>462</v>
      </c>
      <c r="C239" s="34">
        <v>2016</v>
      </c>
      <c r="D239" s="34">
        <v>0.4</v>
      </c>
      <c r="E239" s="133">
        <v>875</v>
      </c>
      <c r="F239" s="133">
        <v>95</v>
      </c>
      <c r="G239" s="144">
        <v>1576897.4100000001</v>
      </c>
    </row>
    <row r="240" spans="1:7" ht="12.75">
      <c r="A240" s="119"/>
      <c r="B240" s="129" t="s">
        <v>462</v>
      </c>
      <c r="C240" s="34">
        <v>2017</v>
      </c>
      <c r="D240" s="34">
        <v>0.4</v>
      </c>
      <c r="E240" s="133">
        <v>259</v>
      </c>
      <c r="F240" s="133">
        <v>180</v>
      </c>
      <c r="G240" s="144">
        <v>569327.76</v>
      </c>
    </row>
    <row r="241" spans="1:7" ht="12.75">
      <c r="A241" s="119"/>
      <c r="B241" s="129" t="s">
        <v>462</v>
      </c>
      <c r="C241" s="34">
        <v>2018</v>
      </c>
      <c r="D241" s="34">
        <v>0.4</v>
      </c>
      <c r="E241" s="133">
        <v>682.7</v>
      </c>
      <c r="F241" s="133">
        <v>75</v>
      </c>
      <c r="G241" s="144">
        <v>1102761.8399999999</v>
      </c>
    </row>
    <row r="242" spans="1:7" ht="12.75">
      <c r="A242" s="119" t="s">
        <v>463</v>
      </c>
      <c r="B242" s="129" t="s">
        <v>452</v>
      </c>
      <c r="C242" s="34">
        <v>2018</v>
      </c>
      <c r="D242" s="34">
        <v>0.4</v>
      </c>
      <c r="E242" s="34">
        <v>226.4</v>
      </c>
      <c r="F242" s="34">
        <v>130</v>
      </c>
      <c r="G242" s="144">
        <v>242053.06</v>
      </c>
    </row>
    <row r="243" spans="1:7" ht="25.5">
      <c r="A243" s="119" t="s">
        <v>464</v>
      </c>
      <c r="B243" s="126" t="s">
        <v>465</v>
      </c>
      <c r="C243" s="64" t="s">
        <v>89</v>
      </c>
      <c r="D243" s="64" t="s">
        <v>89</v>
      </c>
      <c r="E243" s="64" t="s">
        <v>89</v>
      </c>
      <c r="F243" s="64" t="s">
        <v>89</v>
      </c>
      <c r="G243" s="124" t="s">
        <v>89</v>
      </c>
    </row>
    <row r="244" spans="1:7" ht="12.75">
      <c r="A244" s="119" t="s">
        <v>466</v>
      </c>
      <c r="B244" s="126" t="s">
        <v>467</v>
      </c>
      <c r="C244" s="64">
        <v>2016</v>
      </c>
      <c r="D244" s="64">
        <v>6</v>
      </c>
      <c r="E244" s="123">
        <f>126+28+32</f>
        <v>186</v>
      </c>
      <c r="F244" s="64">
        <v>25</v>
      </c>
      <c r="G244" s="144">
        <f>213774.43+105000/3</f>
        <v>248774.43</v>
      </c>
    </row>
    <row r="245" spans="1:7" ht="12.75">
      <c r="A245" s="119"/>
      <c r="B245" s="126" t="s">
        <v>467</v>
      </c>
      <c r="C245" s="64">
        <v>2017</v>
      </c>
      <c r="D245" s="64">
        <v>6</v>
      </c>
      <c r="E245" s="123">
        <v>372</v>
      </c>
      <c r="F245" s="64">
        <v>140</v>
      </c>
      <c r="G245" s="144">
        <v>716282.84</v>
      </c>
    </row>
    <row r="246" spans="1:7" ht="12.75">
      <c r="A246" s="119" t="s">
        <v>468</v>
      </c>
      <c r="B246" s="126" t="s">
        <v>462</v>
      </c>
      <c r="C246" s="64">
        <v>2016</v>
      </c>
      <c r="D246" s="64">
        <v>6</v>
      </c>
      <c r="E246" s="123">
        <v>6984</v>
      </c>
      <c r="F246" s="123">
        <v>290</v>
      </c>
      <c r="G246" s="144">
        <v>8195283.38</v>
      </c>
    </row>
    <row r="247" spans="1:7" ht="12.75">
      <c r="A247" s="119"/>
      <c r="B247" s="126" t="s">
        <v>462</v>
      </c>
      <c r="C247" s="64">
        <v>2017</v>
      </c>
      <c r="D247" s="64">
        <v>6</v>
      </c>
      <c r="E247" s="123">
        <v>4121.05</v>
      </c>
      <c r="F247" s="123">
        <v>932</v>
      </c>
      <c r="G247" s="144">
        <v>5692678.16</v>
      </c>
    </row>
    <row r="248" spans="1:7" ht="12.75">
      <c r="A248" s="119"/>
      <c r="B248" s="126" t="s">
        <v>462</v>
      </c>
      <c r="C248" s="64">
        <v>2018</v>
      </c>
      <c r="D248" s="64">
        <v>6</v>
      </c>
      <c r="E248" s="64">
        <v>286</v>
      </c>
      <c r="F248" s="64">
        <v>120</v>
      </c>
      <c r="G248" s="144">
        <v>542577.56</v>
      </c>
    </row>
    <row r="249" spans="1:7" ht="12.75">
      <c r="A249" s="119" t="s">
        <v>469</v>
      </c>
      <c r="B249" s="126" t="s">
        <v>470</v>
      </c>
      <c r="C249" s="64" t="s">
        <v>89</v>
      </c>
      <c r="D249" s="64" t="s">
        <v>89</v>
      </c>
      <c r="E249" s="64" t="s">
        <v>89</v>
      </c>
      <c r="F249" s="64" t="s">
        <v>89</v>
      </c>
      <c r="G249" s="124" t="s">
        <v>89</v>
      </c>
    </row>
    <row r="250" spans="1:7" ht="12.75">
      <c r="A250" s="119" t="s">
        <v>471</v>
      </c>
      <c r="B250" s="126" t="s">
        <v>418</v>
      </c>
      <c r="C250" s="64" t="s">
        <v>89</v>
      </c>
      <c r="D250" s="64" t="s">
        <v>89</v>
      </c>
      <c r="E250" s="64" t="s">
        <v>89</v>
      </c>
      <c r="F250" s="64" t="s">
        <v>89</v>
      </c>
      <c r="G250" s="124" t="s">
        <v>89</v>
      </c>
    </row>
    <row r="251" spans="1:7" ht="12.75">
      <c r="A251" s="119" t="s">
        <v>472</v>
      </c>
      <c r="B251" s="126" t="s">
        <v>420</v>
      </c>
      <c r="C251" s="64" t="s">
        <v>89</v>
      </c>
      <c r="D251" s="64" t="s">
        <v>89</v>
      </c>
      <c r="E251" s="64" t="s">
        <v>89</v>
      </c>
      <c r="F251" s="64" t="s">
        <v>89</v>
      </c>
      <c r="G251" s="124" t="s">
        <v>89</v>
      </c>
    </row>
    <row r="252" spans="1:7" ht="12.75" hidden="1">
      <c r="A252" s="119" t="s">
        <v>473</v>
      </c>
      <c r="B252" s="126" t="s">
        <v>227</v>
      </c>
      <c r="C252" s="64"/>
      <c r="D252" s="64" t="s">
        <v>228</v>
      </c>
      <c r="E252" s="64" t="s">
        <v>228</v>
      </c>
      <c r="F252" s="64" t="s">
        <v>228</v>
      </c>
      <c r="G252" s="124" t="s">
        <v>228</v>
      </c>
    </row>
    <row r="253" spans="1:7" ht="12.75" hidden="1">
      <c r="A253" s="119" t="s">
        <v>474</v>
      </c>
      <c r="B253" s="126" t="s">
        <v>230</v>
      </c>
      <c r="C253" s="64"/>
      <c r="D253" s="64" t="s">
        <v>228</v>
      </c>
      <c r="E253" s="64" t="s">
        <v>228</v>
      </c>
      <c r="F253" s="64" t="s">
        <v>228</v>
      </c>
      <c r="G253" s="124" t="s">
        <v>228</v>
      </c>
    </row>
    <row r="254" spans="1:7" ht="12.75" hidden="1">
      <c r="A254" s="119" t="s">
        <v>475</v>
      </c>
      <c r="B254" s="126" t="s">
        <v>232</v>
      </c>
      <c r="C254" s="64"/>
      <c r="D254" s="64" t="s">
        <v>228</v>
      </c>
      <c r="E254" s="64" t="s">
        <v>228</v>
      </c>
      <c r="F254" s="64" t="s">
        <v>228</v>
      </c>
      <c r="G254" s="124" t="s">
        <v>228</v>
      </c>
    </row>
    <row r="255" spans="1:7" ht="12.75" hidden="1">
      <c r="A255" s="119" t="s">
        <v>476</v>
      </c>
      <c r="B255" s="126" t="s">
        <v>234</v>
      </c>
      <c r="C255" s="64"/>
      <c r="D255" s="64" t="s">
        <v>228</v>
      </c>
      <c r="E255" s="64" t="s">
        <v>228</v>
      </c>
      <c r="F255" s="64" t="s">
        <v>228</v>
      </c>
      <c r="G255" s="124" t="s">
        <v>228</v>
      </c>
    </row>
    <row r="256" spans="1:7" ht="12.75" hidden="1">
      <c r="A256" s="119" t="s">
        <v>477</v>
      </c>
      <c r="B256" s="126" t="s">
        <v>236</v>
      </c>
      <c r="C256" s="64"/>
      <c r="D256" s="64" t="s">
        <v>228</v>
      </c>
      <c r="E256" s="64" t="s">
        <v>228</v>
      </c>
      <c r="F256" s="64" t="s">
        <v>228</v>
      </c>
      <c r="G256" s="124" t="s">
        <v>228</v>
      </c>
    </row>
    <row r="257" spans="1:7" ht="12.75" hidden="1">
      <c r="A257" s="119" t="s">
        <v>478</v>
      </c>
      <c r="B257" s="127" t="s">
        <v>238</v>
      </c>
      <c r="C257" s="64"/>
      <c r="D257" s="64" t="s">
        <v>228</v>
      </c>
      <c r="E257" s="64" t="s">
        <v>228</v>
      </c>
      <c r="F257" s="64" t="s">
        <v>228</v>
      </c>
      <c r="G257" s="124" t="s">
        <v>228</v>
      </c>
    </row>
    <row r="258" spans="1:7" ht="12.75">
      <c r="A258" s="119" t="s">
        <v>479</v>
      </c>
      <c r="B258" s="126" t="s">
        <v>428</v>
      </c>
      <c r="C258" s="64" t="s">
        <v>89</v>
      </c>
      <c r="D258" s="64" t="s">
        <v>89</v>
      </c>
      <c r="E258" s="64" t="s">
        <v>89</v>
      </c>
      <c r="F258" s="64" t="s">
        <v>89</v>
      </c>
      <c r="G258" s="124" t="s">
        <v>89</v>
      </c>
    </row>
    <row r="259" spans="1:7" ht="12.75" hidden="1">
      <c r="A259" s="119" t="s">
        <v>480</v>
      </c>
      <c r="B259" s="126" t="s">
        <v>227</v>
      </c>
      <c r="C259" s="64"/>
      <c r="D259" s="64" t="s">
        <v>228</v>
      </c>
      <c r="E259" s="64" t="s">
        <v>228</v>
      </c>
      <c r="F259" s="64" t="s">
        <v>228</v>
      </c>
      <c r="G259" s="124" t="s">
        <v>228</v>
      </c>
    </row>
    <row r="260" spans="1:7" ht="12.75" hidden="1">
      <c r="A260" s="119" t="s">
        <v>481</v>
      </c>
      <c r="B260" s="126" t="s">
        <v>230</v>
      </c>
      <c r="C260" s="64"/>
      <c r="D260" s="64" t="s">
        <v>228</v>
      </c>
      <c r="E260" s="64" t="s">
        <v>228</v>
      </c>
      <c r="F260" s="64" t="s">
        <v>228</v>
      </c>
      <c r="G260" s="124" t="s">
        <v>228</v>
      </c>
    </row>
    <row r="261" spans="1:7" ht="12.75" hidden="1">
      <c r="A261" s="119" t="s">
        <v>482</v>
      </c>
      <c r="B261" s="126" t="s">
        <v>232</v>
      </c>
      <c r="C261" s="64"/>
      <c r="D261" s="64" t="s">
        <v>228</v>
      </c>
      <c r="E261" s="64" t="s">
        <v>228</v>
      </c>
      <c r="F261" s="64" t="s">
        <v>228</v>
      </c>
      <c r="G261" s="124" t="s">
        <v>228</v>
      </c>
    </row>
    <row r="262" spans="1:7" ht="12.75" hidden="1">
      <c r="A262" s="119" t="s">
        <v>483</v>
      </c>
      <c r="B262" s="126" t="s">
        <v>234</v>
      </c>
      <c r="C262" s="64"/>
      <c r="D262" s="64" t="s">
        <v>228</v>
      </c>
      <c r="E262" s="64" t="s">
        <v>228</v>
      </c>
      <c r="F262" s="64" t="s">
        <v>228</v>
      </c>
      <c r="G262" s="124" t="s">
        <v>228</v>
      </c>
    </row>
    <row r="263" spans="1:7" ht="12.75" hidden="1">
      <c r="A263" s="119" t="s">
        <v>484</v>
      </c>
      <c r="B263" s="126" t="s">
        <v>236</v>
      </c>
      <c r="C263" s="64"/>
      <c r="D263" s="64" t="s">
        <v>228</v>
      </c>
      <c r="E263" s="64" t="s">
        <v>228</v>
      </c>
      <c r="F263" s="64" t="s">
        <v>228</v>
      </c>
      <c r="G263" s="124" t="s">
        <v>228</v>
      </c>
    </row>
    <row r="264" spans="1:7" ht="12.75" hidden="1">
      <c r="A264" s="119" t="s">
        <v>485</v>
      </c>
      <c r="B264" s="127" t="s">
        <v>238</v>
      </c>
      <c r="C264" s="64"/>
      <c r="D264" s="64" t="s">
        <v>228</v>
      </c>
      <c r="E264" s="64" t="s">
        <v>228</v>
      </c>
      <c r="F264" s="64" t="s">
        <v>228</v>
      </c>
      <c r="G264" s="124" t="s">
        <v>228</v>
      </c>
    </row>
    <row r="265" spans="1:7" ht="12.75">
      <c r="A265" s="119" t="s">
        <v>486</v>
      </c>
      <c r="B265" s="126" t="s">
        <v>487</v>
      </c>
      <c r="C265" s="64" t="s">
        <v>89</v>
      </c>
      <c r="D265" s="64" t="s">
        <v>89</v>
      </c>
      <c r="E265" s="64" t="s">
        <v>89</v>
      </c>
      <c r="F265" s="64" t="s">
        <v>89</v>
      </c>
      <c r="G265" s="124" t="s">
        <v>89</v>
      </c>
    </row>
    <row r="266" spans="1:7" ht="12.75">
      <c r="A266" s="119" t="s">
        <v>488</v>
      </c>
      <c r="B266" s="126" t="s">
        <v>420</v>
      </c>
      <c r="C266" s="64" t="s">
        <v>89</v>
      </c>
      <c r="D266" s="64" t="s">
        <v>89</v>
      </c>
      <c r="E266" s="64" t="s">
        <v>89</v>
      </c>
      <c r="F266" s="64" t="s">
        <v>89</v>
      </c>
      <c r="G266" s="124" t="s">
        <v>89</v>
      </c>
    </row>
    <row r="267" spans="1:7" ht="12.75" hidden="1">
      <c r="A267" s="119" t="s">
        <v>489</v>
      </c>
      <c r="B267" s="126" t="s">
        <v>227</v>
      </c>
      <c r="C267" s="64"/>
      <c r="D267" s="64" t="s">
        <v>228</v>
      </c>
      <c r="E267" s="64" t="s">
        <v>228</v>
      </c>
      <c r="F267" s="64" t="s">
        <v>228</v>
      </c>
      <c r="G267" s="124" t="s">
        <v>228</v>
      </c>
    </row>
    <row r="268" spans="1:7" ht="12.75" hidden="1">
      <c r="A268" s="119" t="s">
        <v>490</v>
      </c>
      <c r="B268" s="126" t="s">
        <v>230</v>
      </c>
      <c r="C268" s="64"/>
      <c r="D268" s="64" t="s">
        <v>228</v>
      </c>
      <c r="E268" s="64" t="s">
        <v>228</v>
      </c>
      <c r="F268" s="64" t="s">
        <v>228</v>
      </c>
      <c r="G268" s="124" t="s">
        <v>228</v>
      </c>
    </row>
    <row r="269" spans="1:7" ht="12.75" hidden="1">
      <c r="A269" s="119" t="s">
        <v>491</v>
      </c>
      <c r="B269" s="126" t="s">
        <v>232</v>
      </c>
      <c r="C269" s="64"/>
      <c r="D269" s="64" t="s">
        <v>228</v>
      </c>
      <c r="E269" s="64" t="s">
        <v>228</v>
      </c>
      <c r="F269" s="64" t="s">
        <v>228</v>
      </c>
      <c r="G269" s="124" t="s">
        <v>228</v>
      </c>
    </row>
    <row r="270" spans="1:7" ht="12.75" hidden="1">
      <c r="A270" s="119" t="s">
        <v>492</v>
      </c>
      <c r="B270" s="126" t="s">
        <v>234</v>
      </c>
      <c r="C270" s="64"/>
      <c r="D270" s="64" t="s">
        <v>228</v>
      </c>
      <c r="E270" s="64" t="s">
        <v>228</v>
      </c>
      <c r="F270" s="64" t="s">
        <v>228</v>
      </c>
      <c r="G270" s="124" t="s">
        <v>228</v>
      </c>
    </row>
    <row r="271" spans="1:7" ht="12.75" hidden="1">
      <c r="A271" s="119" t="s">
        <v>493</v>
      </c>
      <c r="B271" s="127" t="s">
        <v>236</v>
      </c>
      <c r="C271" s="64"/>
      <c r="D271" s="64" t="s">
        <v>228</v>
      </c>
      <c r="E271" s="64" t="s">
        <v>228</v>
      </c>
      <c r="F271" s="64" t="s">
        <v>228</v>
      </c>
      <c r="G271" s="124" t="s">
        <v>228</v>
      </c>
    </row>
    <row r="272" spans="1:7" ht="12.75" hidden="1">
      <c r="A272" s="119" t="s">
        <v>494</v>
      </c>
      <c r="B272" s="126" t="s">
        <v>238</v>
      </c>
      <c r="C272" s="64"/>
      <c r="D272" s="64" t="s">
        <v>228</v>
      </c>
      <c r="E272" s="64" t="s">
        <v>228</v>
      </c>
      <c r="F272" s="64" t="s">
        <v>228</v>
      </c>
      <c r="G272" s="124" t="s">
        <v>228</v>
      </c>
    </row>
    <row r="273" spans="1:7" ht="12.75">
      <c r="A273" s="119" t="s">
        <v>495</v>
      </c>
      <c r="B273" s="126" t="s">
        <v>428</v>
      </c>
      <c r="C273" s="64" t="s">
        <v>89</v>
      </c>
      <c r="D273" s="64" t="s">
        <v>89</v>
      </c>
      <c r="E273" s="64" t="s">
        <v>89</v>
      </c>
      <c r="F273" s="64" t="s">
        <v>89</v>
      </c>
      <c r="G273" s="124" t="s">
        <v>89</v>
      </c>
    </row>
    <row r="274" spans="1:7" ht="12.75" hidden="1">
      <c r="A274" s="119" t="s">
        <v>496</v>
      </c>
      <c r="B274" s="126" t="s">
        <v>227</v>
      </c>
      <c r="C274" s="64"/>
      <c r="D274" s="64" t="s">
        <v>228</v>
      </c>
      <c r="E274" s="64" t="s">
        <v>228</v>
      </c>
      <c r="F274" s="64" t="s">
        <v>228</v>
      </c>
      <c r="G274" s="124" t="s">
        <v>228</v>
      </c>
    </row>
    <row r="275" spans="1:7" ht="12.75" hidden="1">
      <c r="A275" s="119" t="s">
        <v>497</v>
      </c>
      <c r="B275" s="126" t="s">
        <v>230</v>
      </c>
      <c r="C275" s="64"/>
      <c r="D275" s="64" t="s">
        <v>228</v>
      </c>
      <c r="E275" s="64" t="s">
        <v>228</v>
      </c>
      <c r="F275" s="64" t="s">
        <v>228</v>
      </c>
      <c r="G275" s="124" t="s">
        <v>228</v>
      </c>
    </row>
    <row r="276" spans="1:7" ht="12.75" hidden="1">
      <c r="A276" s="119" t="s">
        <v>498</v>
      </c>
      <c r="B276" s="126" t="s">
        <v>232</v>
      </c>
      <c r="C276" s="64"/>
      <c r="D276" s="64" t="s">
        <v>228</v>
      </c>
      <c r="E276" s="64" t="s">
        <v>228</v>
      </c>
      <c r="F276" s="64" t="s">
        <v>228</v>
      </c>
      <c r="G276" s="124" t="s">
        <v>228</v>
      </c>
    </row>
    <row r="277" spans="1:7" ht="12.75" hidden="1">
      <c r="A277" s="119" t="s">
        <v>499</v>
      </c>
      <c r="B277" s="126" t="s">
        <v>234</v>
      </c>
      <c r="C277" s="64"/>
      <c r="D277" s="64" t="s">
        <v>228</v>
      </c>
      <c r="E277" s="64" t="s">
        <v>228</v>
      </c>
      <c r="F277" s="64" t="s">
        <v>228</v>
      </c>
      <c r="G277" s="124" t="s">
        <v>228</v>
      </c>
    </row>
    <row r="278" spans="1:7" ht="12.75" hidden="1">
      <c r="A278" s="119" t="s">
        <v>500</v>
      </c>
      <c r="B278" s="127" t="s">
        <v>236</v>
      </c>
      <c r="C278" s="64"/>
      <c r="D278" s="64" t="s">
        <v>228</v>
      </c>
      <c r="E278" s="64" t="s">
        <v>228</v>
      </c>
      <c r="F278" s="64" t="s">
        <v>228</v>
      </c>
      <c r="G278" s="124" t="s">
        <v>228</v>
      </c>
    </row>
    <row r="279" spans="1:7" ht="12.75" hidden="1">
      <c r="A279" s="119" t="s">
        <v>501</v>
      </c>
      <c r="B279" s="126" t="s">
        <v>238</v>
      </c>
      <c r="C279" s="64"/>
      <c r="D279" s="64" t="s">
        <v>228</v>
      </c>
      <c r="E279" s="64" t="s">
        <v>228</v>
      </c>
      <c r="F279" s="64" t="s">
        <v>228</v>
      </c>
      <c r="G279" s="124" t="s">
        <v>228</v>
      </c>
    </row>
    <row r="280" spans="1:7" ht="12.75">
      <c r="A280" s="119" t="s">
        <v>502</v>
      </c>
      <c r="B280" s="126" t="s">
        <v>503</v>
      </c>
      <c r="C280" s="64" t="s">
        <v>89</v>
      </c>
      <c r="D280" s="64" t="s">
        <v>89</v>
      </c>
      <c r="E280" s="64" t="s">
        <v>89</v>
      </c>
      <c r="F280" s="64" t="s">
        <v>89</v>
      </c>
      <c r="G280" s="124" t="s">
        <v>89</v>
      </c>
    </row>
    <row r="281" spans="1:7" ht="12.75">
      <c r="A281" s="119" t="s">
        <v>504</v>
      </c>
      <c r="B281" s="126" t="s">
        <v>418</v>
      </c>
      <c r="C281" s="64" t="s">
        <v>89</v>
      </c>
      <c r="D281" s="64" t="s">
        <v>89</v>
      </c>
      <c r="E281" s="64" t="s">
        <v>89</v>
      </c>
      <c r="F281" s="64" t="s">
        <v>89</v>
      </c>
      <c r="G281" s="124" t="s">
        <v>89</v>
      </c>
    </row>
    <row r="282" spans="1:7" ht="12.75">
      <c r="A282" s="119" t="s">
        <v>505</v>
      </c>
      <c r="B282" s="126" t="s">
        <v>420</v>
      </c>
      <c r="C282" s="64" t="s">
        <v>89</v>
      </c>
      <c r="D282" s="64" t="s">
        <v>89</v>
      </c>
      <c r="E282" s="64" t="s">
        <v>89</v>
      </c>
      <c r="F282" s="64" t="s">
        <v>89</v>
      </c>
      <c r="G282" s="124" t="s">
        <v>89</v>
      </c>
    </row>
    <row r="283" spans="1:7" ht="12.75" hidden="1">
      <c r="A283" s="119" t="s">
        <v>506</v>
      </c>
      <c r="B283" s="126" t="s">
        <v>227</v>
      </c>
      <c r="C283" s="64"/>
      <c r="D283" s="64" t="s">
        <v>228</v>
      </c>
      <c r="E283" s="64" t="s">
        <v>228</v>
      </c>
      <c r="F283" s="64" t="s">
        <v>228</v>
      </c>
      <c r="G283" s="124" t="s">
        <v>228</v>
      </c>
    </row>
    <row r="284" spans="1:7" ht="12.75" hidden="1">
      <c r="A284" s="119" t="s">
        <v>507</v>
      </c>
      <c r="B284" s="126" t="s">
        <v>230</v>
      </c>
      <c r="C284" s="64"/>
      <c r="D284" s="64" t="s">
        <v>228</v>
      </c>
      <c r="E284" s="64" t="s">
        <v>228</v>
      </c>
      <c r="F284" s="64" t="s">
        <v>228</v>
      </c>
      <c r="G284" s="124" t="s">
        <v>228</v>
      </c>
    </row>
    <row r="285" spans="1:7" ht="12.75" hidden="1">
      <c r="A285" s="119" t="s">
        <v>508</v>
      </c>
      <c r="B285" s="126" t="s">
        <v>232</v>
      </c>
      <c r="C285" s="64"/>
      <c r="D285" s="64" t="s">
        <v>228</v>
      </c>
      <c r="E285" s="64" t="s">
        <v>228</v>
      </c>
      <c r="F285" s="64" t="s">
        <v>228</v>
      </c>
      <c r="G285" s="124" t="s">
        <v>228</v>
      </c>
    </row>
    <row r="286" spans="1:7" ht="12.75" hidden="1">
      <c r="A286" s="119" t="s">
        <v>509</v>
      </c>
      <c r="B286" s="126" t="s">
        <v>234</v>
      </c>
      <c r="C286" s="64"/>
      <c r="D286" s="64" t="s">
        <v>228</v>
      </c>
      <c r="E286" s="64" t="s">
        <v>228</v>
      </c>
      <c r="F286" s="64" t="s">
        <v>228</v>
      </c>
      <c r="G286" s="124" t="s">
        <v>228</v>
      </c>
    </row>
    <row r="287" spans="1:7" ht="12.75" hidden="1">
      <c r="A287" s="119" t="s">
        <v>510</v>
      </c>
      <c r="B287" s="126" t="s">
        <v>236</v>
      </c>
      <c r="C287" s="64"/>
      <c r="D287" s="64" t="s">
        <v>228</v>
      </c>
      <c r="E287" s="64" t="s">
        <v>228</v>
      </c>
      <c r="F287" s="64" t="s">
        <v>228</v>
      </c>
      <c r="G287" s="124" t="s">
        <v>228</v>
      </c>
    </row>
    <row r="288" spans="1:7" ht="12.75" hidden="1">
      <c r="A288" s="119" t="s">
        <v>511</v>
      </c>
      <c r="B288" s="127" t="s">
        <v>238</v>
      </c>
      <c r="C288" s="64"/>
      <c r="D288" s="64" t="s">
        <v>228</v>
      </c>
      <c r="E288" s="64" t="s">
        <v>228</v>
      </c>
      <c r="F288" s="64" t="s">
        <v>228</v>
      </c>
      <c r="G288" s="124" t="s">
        <v>228</v>
      </c>
    </row>
    <row r="289" spans="1:7" ht="12.75">
      <c r="A289" s="119" t="s">
        <v>512</v>
      </c>
      <c r="B289" s="126" t="s">
        <v>428</v>
      </c>
      <c r="C289" s="64" t="s">
        <v>89</v>
      </c>
      <c r="D289" s="64" t="s">
        <v>89</v>
      </c>
      <c r="E289" s="64" t="s">
        <v>89</v>
      </c>
      <c r="F289" s="64" t="s">
        <v>89</v>
      </c>
      <c r="G289" s="124" t="s">
        <v>89</v>
      </c>
    </row>
    <row r="290" spans="1:7" ht="12.75" hidden="1">
      <c r="A290" s="119" t="s">
        <v>513</v>
      </c>
      <c r="B290" s="126" t="s">
        <v>227</v>
      </c>
      <c r="C290" s="64"/>
      <c r="D290" s="64" t="s">
        <v>228</v>
      </c>
      <c r="E290" s="64" t="s">
        <v>228</v>
      </c>
      <c r="F290" s="64" t="s">
        <v>228</v>
      </c>
      <c r="G290" s="124" t="s">
        <v>228</v>
      </c>
    </row>
    <row r="291" spans="1:7" ht="12.75" hidden="1">
      <c r="A291" s="119" t="s">
        <v>514</v>
      </c>
      <c r="B291" s="126" t="s">
        <v>230</v>
      </c>
      <c r="C291" s="64"/>
      <c r="D291" s="64" t="s">
        <v>228</v>
      </c>
      <c r="E291" s="64" t="s">
        <v>228</v>
      </c>
      <c r="F291" s="64" t="s">
        <v>228</v>
      </c>
      <c r="G291" s="124" t="s">
        <v>228</v>
      </c>
    </row>
    <row r="292" spans="1:7" ht="12.75" hidden="1">
      <c r="A292" s="119" t="s">
        <v>515</v>
      </c>
      <c r="B292" s="126" t="s">
        <v>232</v>
      </c>
      <c r="C292" s="64"/>
      <c r="D292" s="64" t="s">
        <v>228</v>
      </c>
      <c r="E292" s="64" t="s">
        <v>228</v>
      </c>
      <c r="F292" s="64" t="s">
        <v>228</v>
      </c>
      <c r="G292" s="124" t="s">
        <v>228</v>
      </c>
    </row>
    <row r="293" spans="1:7" ht="12.75" hidden="1">
      <c r="A293" s="119" t="s">
        <v>516</v>
      </c>
      <c r="B293" s="126" t="s">
        <v>234</v>
      </c>
      <c r="C293" s="64"/>
      <c r="D293" s="64" t="s">
        <v>228</v>
      </c>
      <c r="E293" s="64" t="s">
        <v>228</v>
      </c>
      <c r="F293" s="64" t="s">
        <v>228</v>
      </c>
      <c r="G293" s="124" t="s">
        <v>228</v>
      </c>
    </row>
    <row r="294" spans="1:7" ht="12.75" hidden="1">
      <c r="A294" s="119" t="s">
        <v>517</v>
      </c>
      <c r="B294" s="126" t="s">
        <v>236</v>
      </c>
      <c r="C294" s="64"/>
      <c r="D294" s="64" t="s">
        <v>228</v>
      </c>
      <c r="E294" s="64" t="s">
        <v>228</v>
      </c>
      <c r="F294" s="64" t="s">
        <v>228</v>
      </c>
      <c r="G294" s="124" t="s">
        <v>228</v>
      </c>
    </row>
    <row r="295" spans="1:7" ht="12.75" hidden="1">
      <c r="A295" s="119" t="s">
        <v>518</v>
      </c>
      <c r="B295" s="127" t="s">
        <v>238</v>
      </c>
      <c r="C295" s="64"/>
      <c r="D295" s="64" t="s">
        <v>228</v>
      </c>
      <c r="E295" s="64" t="s">
        <v>228</v>
      </c>
      <c r="F295" s="64" t="s">
        <v>228</v>
      </c>
      <c r="G295" s="124" t="s">
        <v>228</v>
      </c>
    </row>
    <row r="296" spans="1:7" ht="12.75">
      <c r="A296" s="119" t="s">
        <v>519</v>
      </c>
      <c r="B296" s="126" t="s">
        <v>487</v>
      </c>
      <c r="C296" s="64" t="s">
        <v>89</v>
      </c>
      <c r="D296" s="64" t="s">
        <v>89</v>
      </c>
      <c r="E296" s="64" t="s">
        <v>89</v>
      </c>
      <c r="F296" s="64" t="s">
        <v>89</v>
      </c>
      <c r="G296" s="124" t="s">
        <v>89</v>
      </c>
    </row>
    <row r="297" spans="1:7" ht="12.75">
      <c r="A297" s="119" t="s">
        <v>520</v>
      </c>
      <c r="B297" s="126" t="s">
        <v>420</v>
      </c>
      <c r="C297" s="64" t="s">
        <v>89</v>
      </c>
      <c r="D297" s="64" t="s">
        <v>89</v>
      </c>
      <c r="E297" s="64" t="s">
        <v>89</v>
      </c>
      <c r="F297" s="64" t="s">
        <v>89</v>
      </c>
      <c r="G297" s="124" t="s">
        <v>89</v>
      </c>
    </row>
    <row r="298" spans="1:7" ht="12.75" hidden="1">
      <c r="A298" s="119" t="s">
        <v>521</v>
      </c>
      <c r="B298" s="126" t="s">
        <v>227</v>
      </c>
      <c r="C298" s="64"/>
      <c r="D298" s="64" t="s">
        <v>228</v>
      </c>
      <c r="E298" s="64" t="s">
        <v>228</v>
      </c>
      <c r="F298" s="64" t="s">
        <v>228</v>
      </c>
      <c r="G298" s="124" t="s">
        <v>228</v>
      </c>
    </row>
    <row r="299" spans="1:7" ht="12.75" hidden="1">
      <c r="A299" s="119" t="s">
        <v>522</v>
      </c>
      <c r="B299" s="126" t="s">
        <v>230</v>
      </c>
      <c r="C299" s="64"/>
      <c r="D299" s="64" t="s">
        <v>228</v>
      </c>
      <c r="E299" s="64" t="s">
        <v>228</v>
      </c>
      <c r="F299" s="64" t="s">
        <v>228</v>
      </c>
      <c r="G299" s="124" t="s">
        <v>228</v>
      </c>
    </row>
    <row r="300" spans="1:7" ht="12.75" hidden="1">
      <c r="A300" s="119" t="s">
        <v>523</v>
      </c>
      <c r="B300" s="126" t="s">
        <v>232</v>
      </c>
      <c r="C300" s="64"/>
      <c r="D300" s="64" t="s">
        <v>228</v>
      </c>
      <c r="E300" s="64" t="s">
        <v>228</v>
      </c>
      <c r="F300" s="64" t="s">
        <v>228</v>
      </c>
      <c r="G300" s="124" t="s">
        <v>228</v>
      </c>
    </row>
    <row r="301" spans="1:7" ht="12.75" hidden="1">
      <c r="A301" s="119" t="s">
        <v>524</v>
      </c>
      <c r="B301" s="126" t="s">
        <v>234</v>
      </c>
      <c r="C301" s="64"/>
      <c r="D301" s="64" t="s">
        <v>228</v>
      </c>
      <c r="E301" s="64" t="s">
        <v>228</v>
      </c>
      <c r="F301" s="64" t="s">
        <v>228</v>
      </c>
      <c r="G301" s="124" t="s">
        <v>228</v>
      </c>
    </row>
    <row r="302" spans="1:7" ht="12.75" hidden="1">
      <c r="A302" s="119" t="s">
        <v>525</v>
      </c>
      <c r="B302" s="127" t="s">
        <v>236</v>
      </c>
      <c r="C302" s="64"/>
      <c r="D302" s="64" t="s">
        <v>228</v>
      </c>
      <c r="E302" s="64" t="s">
        <v>228</v>
      </c>
      <c r="F302" s="64" t="s">
        <v>228</v>
      </c>
      <c r="G302" s="124" t="s">
        <v>228</v>
      </c>
    </row>
    <row r="303" spans="1:7" ht="12.75" hidden="1">
      <c r="A303" s="119" t="s">
        <v>526</v>
      </c>
      <c r="B303" s="126" t="s">
        <v>238</v>
      </c>
      <c r="C303" s="64"/>
      <c r="D303" s="64" t="s">
        <v>228</v>
      </c>
      <c r="E303" s="64" t="s">
        <v>228</v>
      </c>
      <c r="F303" s="64" t="s">
        <v>228</v>
      </c>
      <c r="G303" s="124" t="s">
        <v>228</v>
      </c>
    </row>
    <row r="304" spans="1:7" ht="12.75">
      <c r="A304" s="119" t="s">
        <v>527</v>
      </c>
      <c r="B304" s="126" t="s">
        <v>428</v>
      </c>
      <c r="C304" s="64" t="s">
        <v>89</v>
      </c>
      <c r="D304" s="64" t="s">
        <v>89</v>
      </c>
      <c r="E304" s="64" t="s">
        <v>89</v>
      </c>
      <c r="F304" s="64" t="s">
        <v>89</v>
      </c>
      <c r="G304" s="124" t="s">
        <v>89</v>
      </c>
    </row>
    <row r="305" spans="1:7" ht="12.75" hidden="1">
      <c r="A305" s="119" t="s">
        <v>528</v>
      </c>
      <c r="B305" s="126" t="s">
        <v>227</v>
      </c>
      <c r="C305" s="64"/>
      <c r="D305" s="64" t="s">
        <v>228</v>
      </c>
      <c r="E305" s="64" t="s">
        <v>228</v>
      </c>
      <c r="F305" s="64" t="s">
        <v>228</v>
      </c>
      <c r="G305" s="124" t="s">
        <v>228</v>
      </c>
    </row>
    <row r="306" spans="1:7" ht="12.75" hidden="1">
      <c r="A306" s="119" t="s">
        <v>529</v>
      </c>
      <c r="B306" s="126" t="s">
        <v>230</v>
      </c>
      <c r="C306" s="64"/>
      <c r="D306" s="64" t="s">
        <v>228</v>
      </c>
      <c r="E306" s="64" t="s">
        <v>228</v>
      </c>
      <c r="F306" s="64" t="s">
        <v>228</v>
      </c>
      <c r="G306" s="124" t="s">
        <v>228</v>
      </c>
    </row>
    <row r="307" spans="1:7" ht="12.75" hidden="1">
      <c r="A307" s="119" t="s">
        <v>530</v>
      </c>
      <c r="B307" s="126" t="s">
        <v>232</v>
      </c>
      <c r="C307" s="64"/>
      <c r="D307" s="64" t="s">
        <v>228</v>
      </c>
      <c r="E307" s="64" t="s">
        <v>228</v>
      </c>
      <c r="F307" s="64" t="s">
        <v>228</v>
      </c>
      <c r="G307" s="124" t="s">
        <v>228</v>
      </c>
    </row>
    <row r="308" spans="1:7" ht="12.75" hidden="1">
      <c r="A308" s="119" t="s">
        <v>531</v>
      </c>
      <c r="B308" s="126" t="s">
        <v>234</v>
      </c>
      <c r="C308" s="64"/>
      <c r="D308" s="64" t="s">
        <v>228</v>
      </c>
      <c r="E308" s="64" t="s">
        <v>228</v>
      </c>
      <c r="F308" s="64" t="s">
        <v>228</v>
      </c>
      <c r="G308" s="124" t="s">
        <v>228</v>
      </c>
    </row>
    <row r="309" spans="1:7" ht="12.75" hidden="1">
      <c r="A309" s="119" t="s">
        <v>532</v>
      </c>
      <c r="B309" s="127" t="s">
        <v>236</v>
      </c>
      <c r="C309" s="64"/>
      <c r="D309" s="64" t="s">
        <v>228</v>
      </c>
      <c r="E309" s="64" t="s">
        <v>228</v>
      </c>
      <c r="F309" s="64" t="s">
        <v>228</v>
      </c>
      <c r="G309" s="124" t="s">
        <v>228</v>
      </c>
    </row>
    <row r="310" spans="1:7" ht="12.75" hidden="1">
      <c r="A310" s="119" t="s">
        <v>533</v>
      </c>
      <c r="B310" s="126" t="s">
        <v>238</v>
      </c>
      <c r="C310" s="64"/>
      <c r="D310" s="64" t="s">
        <v>228</v>
      </c>
      <c r="E310" s="64" t="s">
        <v>228</v>
      </c>
      <c r="F310" s="64" t="s">
        <v>228</v>
      </c>
      <c r="G310" s="124" t="s">
        <v>228</v>
      </c>
    </row>
    <row r="311" spans="1:7" ht="25.5">
      <c r="A311" s="119" t="s">
        <v>534</v>
      </c>
      <c r="B311" s="126" t="s">
        <v>535</v>
      </c>
      <c r="C311" s="64" t="s">
        <v>89</v>
      </c>
      <c r="D311" s="64" t="s">
        <v>89</v>
      </c>
      <c r="E311" s="64" t="s">
        <v>89</v>
      </c>
      <c r="F311" s="64" t="s">
        <v>89</v>
      </c>
      <c r="G311" s="124" t="s">
        <v>89</v>
      </c>
    </row>
    <row r="312" spans="1:7" ht="12.75">
      <c r="A312" s="119" t="s">
        <v>536</v>
      </c>
      <c r="B312" s="126" t="s">
        <v>418</v>
      </c>
      <c r="C312" s="64" t="s">
        <v>89</v>
      </c>
      <c r="D312" s="64" t="s">
        <v>89</v>
      </c>
      <c r="E312" s="64" t="s">
        <v>89</v>
      </c>
      <c r="F312" s="64" t="s">
        <v>89</v>
      </c>
      <c r="G312" s="124" t="s">
        <v>89</v>
      </c>
    </row>
    <row r="313" spans="1:7" ht="12.75">
      <c r="A313" s="119" t="s">
        <v>537</v>
      </c>
      <c r="B313" s="126" t="s">
        <v>420</v>
      </c>
      <c r="C313" s="64" t="s">
        <v>89</v>
      </c>
      <c r="D313" s="64" t="s">
        <v>89</v>
      </c>
      <c r="E313" s="64" t="s">
        <v>89</v>
      </c>
      <c r="F313" s="64" t="s">
        <v>89</v>
      </c>
      <c r="G313" s="124" t="s">
        <v>89</v>
      </c>
    </row>
    <row r="314" spans="1:7" ht="12.75" hidden="1">
      <c r="A314" s="119" t="s">
        <v>538</v>
      </c>
      <c r="B314" s="126" t="s">
        <v>227</v>
      </c>
      <c r="C314" s="64"/>
      <c r="D314" s="64" t="s">
        <v>228</v>
      </c>
      <c r="E314" s="64" t="s">
        <v>228</v>
      </c>
      <c r="F314" s="64" t="s">
        <v>228</v>
      </c>
      <c r="G314" s="124" t="s">
        <v>228</v>
      </c>
    </row>
    <row r="315" spans="1:7" ht="12.75" hidden="1">
      <c r="A315" s="119" t="s">
        <v>539</v>
      </c>
      <c r="B315" s="126" t="s">
        <v>230</v>
      </c>
      <c r="C315" s="64"/>
      <c r="D315" s="64" t="s">
        <v>228</v>
      </c>
      <c r="E315" s="64" t="s">
        <v>228</v>
      </c>
      <c r="F315" s="64" t="s">
        <v>228</v>
      </c>
      <c r="G315" s="124" t="s">
        <v>228</v>
      </c>
    </row>
    <row r="316" spans="1:7" ht="12.75" hidden="1">
      <c r="A316" s="119" t="s">
        <v>540</v>
      </c>
      <c r="B316" s="126" t="s">
        <v>232</v>
      </c>
      <c r="C316" s="64"/>
      <c r="D316" s="64" t="s">
        <v>228</v>
      </c>
      <c r="E316" s="64" t="s">
        <v>228</v>
      </c>
      <c r="F316" s="64" t="s">
        <v>228</v>
      </c>
      <c r="G316" s="124" t="s">
        <v>228</v>
      </c>
    </row>
    <row r="317" spans="1:7" ht="12.75" hidden="1">
      <c r="A317" s="119" t="s">
        <v>541</v>
      </c>
      <c r="B317" s="126" t="s">
        <v>234</v>
      </c>
      <c r="C317" s="64"/>
      <c r="D317" s="64" t="s">
        <v>228</v>
      </c>
      <c r="E317" s="64" t="s">
        <v>228</v>
      </c>
      <c r="F317" s="64" t="s">
        <v>228</v>
      </c>
      <c r="G317" s="124" t="s">
        <v>228</v>
      </c>
    </row>
    <row r="318" spans="1:7" ht="12.75" hidden="1">
      <c r="A318" s="119" t="s">
        <v>542</v>
      </c>
      <c r="B318" s="126" t="s">
        <v>236</v>
      </c>
      <c r="C318" s="64"/>
      <c r="D318" s="64" t="s">
        <v>228</v>
      </c>
      <c r="E318" s="64" t="s">
        <v>228</v>
      </c>
      <c r="F318" s="64" t="s">
        <v>228</v>
      </c>
      <c r="G318" s="124" t="s">
        <v>228</v>
      </c>
    </row>
    <row r="319" spans="1:7" ht="12.75" hidden="1">
      <c r="A319" s="119" t="s">
        <v>543</v>
      </c>
      <c r="B319" s="127" t="s">
        <v>238</v>
      </c>
      <c r="C319" s="64"/>
      <c r="D319" s="64" t="s">
        <v>228</v>
      </c>
      <c r="E319" s="64" t="s">
        <v>228</v>
      </c>
      <c r="F319" s="64" t="s">
        <v>228</v>
      </c>
      <c r="G319" s="124" t="s">
        <v>228</v>
      </c>
    </row>
    <row r="320" spans="1:7" ht="12.75">
      <c r="A320" s="119" t="s">
        <v>544</v>
      </c>
      <c r="B320" s="126" t="s">
        <v>428</v>
      </c>
      <c r="C320" s="64" t="s">
        <v>89</v>
      </c>
      <c r="D320" s="64" t="s">
        <v>89</v>
      </c>
      <c r="E320" s="64" t="s">
        <v>89</v>
      </c>
      <c r="F320" s="64" t="s">
        <v>89</v>
      </c>
      <c r="G320" s="124" t="s">
        <v>89</v>
      </c>
    </row>
    <row r="321" spans="1:7" ht="12.75" hidden="1">
      <c r="A321" s="119" t="s">
        <v>545</v>
      </c>
      <c r="B321" s="126" t="s">
        <v>227</v>
      </c>
      <c r="C321" s="64"/>
      <c r="D321" s="64" t="s">
        <v>228</v>
      </c>
      <c r="E321" s="64" t="s">
        <v>228</v>
      </c>
      <c r="F321" s="64" t="s">
        <v>228</v>
      </c>
      <c r="G321" s="124" t="s">
        <v>228</v>
      </c>
    </row>
    <row r="322" spans="1:7" ht="12.75" hidden="1">
      <c r="A322" s="119" t="s">
        <v>546</v>
      </c>
      <c r="B322" s="126" t="s">
        <v>230</v>
      </c>
      <c r="C322" s="64"/>
      <c r="D322" s="64" t="s">
        <v>228</v>
      </c>
      <c r="E322" s="64" t="s">
        <v>228</v>
      </c>
      <c r="F322" s="64" t="s">
        <v>228</v>
      </c>
      <c r="G322" s="124" t="s">
        <v>228</v>
      </c>
    </row>
    <row r="323" spans="1:7" ht="12.75" hidden="1">
      <c r="A323" s="119" t="s">
        <v>547</v>
      </c>
      <c r="B323" s="126" t="s">
        <v>232</v>
      </c>
      <c r="C323" s="64"/>
      <c r="D323" s="64" t="s">
        <v>228</v>
      </c>
      <c r="E323" s="64" t="s">
        <v>228</v>
      </c>
      <c r="F323" s="64" t="s">
        <v>228</v>
      </c>
      <c r="G323" s="124" t="s">
        <v>228</v>
      </c>
    </row>
    <row r="324" spans="1:7" ht="12.75" hidden="1">
      <c r="A324" s="119" t="s">
        <v>548</v>
      </c>
      <c r="B324" s="126" t="s">
        <v>234</v>
      </c>
      <c r="C324" s="64"/>
      <c r="D324" s="64" t="s">
        <v>228</v>
      </c>
      <c r="E324" s="64" t="s">
        <v>228</v>
      </c>
      <c r="F324" s="64" t="s">
        <v>228</v>
      </c>
      <c r="G324" s="124" t="s">
        <v>228</v>
      </c>
    </row>
    <row r="325" spans="1:7" ht="12.75" hidden="1">
      <c r="A325" s="119" t="s">
        <v>549</v>
      </c>
      <c r="B325" s="126" t="s">
        <v>236</v>
      </c>
      <c r="C325" s="64"/>
      <c r="D325" s="64" t="s">
        <v>228</v>
      </c>
      <c r="E325" s="64" t="s">
        <v>228</v>
      </c>
      <c r="F325" s="64" t="s">
        <v>228</v>
      </c>
      <c r="G325" s="124" t="s">
        <v>228</v>
      </c>
    </row>
    <row r="326" spans="1:7" ht="12.75" hidden="1">
      <c r="A326" s="119" t="s">
        <v>550</v>
      </c>
      <c r="B326" s="127" t="s">
        <v>238</v>
      </c>
      <c r="C326" s="64"/>
      <c r="D326" s="64" t="s">
        <v>228</v>
      </c>
      <c r="E326" s="64" t="s">
        <v>228</v>
      </c>
      <c r="F326" s="64" t="s">
        <v>228</v>
      </c>
      <c r="G326" s="124" t="s">
        <v>228</v>
      </c>
    </row>
    <row r="327" spans="1:7" ht="12.75">
      <c r="A327" s="119" t="s">
        <v>551</v>
      </c>
      <c r="B327" s="126" t="s">
        <v>487</v>
      </c>
      <c r="C327" s="64" t="s">
        <v>89</v>
      </c>
      <c r="D327" s="64" t="s">
        <v>89</v>
      </c>
      <c r="E327" s="64" t="s">
        <v>89</v>
      </c>
      <c r="F327" s="64" t="s">
        <v>89</v>
      </c>
      <c r="G327" s="124" t="s">
        <v>89</v>
      </c>
    </row>
    <row r="328" spans="1:7" ht="12.75">
      <c r="A328" s="119" t="s">
        <v>552</v>
      </c>
      <c r="B328" s="126" t="s">
        <v>420</v>
      </c>
      <c r="C328" s="64" t="s">
        <v>89</v>
      </c>
      <c r="D328" s="64" t="s">
        <v>89</v>
      </c>
      <c r="E328" s="64" t="s">
        <v>89</v>
      </c>
      <c r="F328" s="64" t="s">
        <v>89</v>
      </c>
      <c r="G328" s="124" t="s">
        <v>89</v>
      </c>
    </row>
    <row r="329" spans="1:7" ht="12.75" hidden="1">
      <c r="A329" s="119" t="s">
        <v>553</v>
      </c>
      <c r="B329" s="126" t="s">
        <v>227</v>
      </c>
      <c r="C329" s="64"/>
      <c r="D329" s="64" t="s">
        <v>228</v>
      </c>
      <c r="E329" s="64" t="s">
        <v>228</v>
      </c>
      <c r="F329" s="64" t="s">
        <v>228</v>
      </c>
      <c r="G329" s="124" t="s">
        <v>228</v>
      </c>
    </row>
    <row r="330" spans="1:7" ht="12.75" hidden="1">
      <c r="A330" s="119" t="s">
        <v>554</v>
      </c>
      <c r="B330" s="126" t="s">
        <v>230</v>
      </c>
      <c r="C330" s="64"/>
      <c r="D330" s="64" t="s">
        <v>228</v>
      </c>
      <c r="E330" s="64" t="s">
        <v>228</v>
      </c>
      <c r="F330" s="64" t="s">
        <v>228</v>
      </c>
      <c r="G330" s="124" t="s">
        <v>228</v>
      </c>
    </row>
    <row r="331" spans="1:7" ht="12.75" hidden="1">
      <c r="A331" s="119" t="s">
        <v>555</v>
      </c>
      <c r="B331" s="126" t="s">
        <v>232</v>
      </c>
      <c r="C331" s="64"/>
      <c r="D331" s="64" t="s">
        <v>228</v>
      </c>
      <c r="E331" s="64" t="s">
        <v>228</v>
      </c>
      <c r="F331" s="64" t="s">
        <v>228</v>
      </c>
      <c r="G331" s="124" t="s">
        <v>228</v>
      </c>
    </row>
    <row r="332" spans="1:7" ht="12.75" hidden="1">
      <c r="A332" s="119" t="s">
        <v>556</v>
      </c>
      <c r="B332" s="126" t="s">
        <v>234</v>
      </c>
      <c r="C332" s="64"/>
      <c r="D332" s="64" t="s">
        <v>228</v>
      </c>
      <c r="E332" s="64" t="s">
        <v>228</v>
      </c>
      <c r="F332" s="64" t="s">
        <v>228</v>
      </c>
      <c r="G332" s="124" t="s">
        <v>228</v>
      </c>
    </row>
    <row r="333" spans="1:7" ht="12.75" hidden="1">
      <c r="A333" s="119" t="s">
        <v>557</v>
      </c>
      <c r="B333" s="127" t="s">
        <v>236</v>
      </c>
      <c r="C333" s="64"/>
      <c r="D333" s="64" t="s">
        <v>228</v>
      </c>
      <c r="E333" s="64" t="s">
        <v>228</v>
      </c>
      <c r="F333" s="64" t="s">
        <v>228</v>
      </c>
      <c r="G333" s="124" t="s">
        <v>228</v>
      </c>
    </row>
    <row r="334" spans="1:7" ht="12.75" hidden="1">
      <c r="A334" s="119" t="s">
        <v>558</v>
      </c>
      <c r="B334" s="126" t="s">
        <v>238</v>
      </c>
      <c r="C334" s="64"/>
      <c r="D334" s="64" t="s">
        <v>228</v>
      </c>
      <c r="E334" s="64" t="s">
        <v>228</v>
      </c>
      <c r="F334" s="64" t="s">
        <v>228</v>
      </c>
      <c r="G334" s="124" t="s">
        <v>228</v>
      </c>
    </row>
    <row r="335" spans="1:7" ht="12.75">
      <c r="A335" s="119" t="s">
        <v>559</v>
      </c>
      <c r="B335" s="126" t="s">
        <v>428</v>
      </c>
      <c r="C335" s="64" t="s">
        <v>89</v>
      </c>
      <c r="D335" s="64" t="s">
        <v>89</v>
      </c>
      <c r="E335" s="64" t="s">
        <v>89</v>
      </c>
      <c r="F335" s="64" t="s">
        <v>89</v>
      </c>
      <c r="G335" s="124" t="s">
        <v>89</v>
      </c>
    </row>
    <row r="336" spans="1:7" ht="12.75" hidden="1">
      <c r="A336" s="119" t="s">
        <v>560</v>
      </c>
      <c r="B336" s="126" t="s">
        <v>227</v>
      </c>
      <c r="C336" s="64"/>
      <c r="D336" s="64" t="s">
        <v>228</v>
      </c>
      <c r="E336" s="64" t="s">
        <v>228</v>
      </c>
      <c r="F336" s="64" t="s">
        <v>228</v>
      </c>
      <c r="G336" s="124" t="s">
        <v>228</v>
      </c>
    </row>
    <row r="337" spans="1:7" ht="12.75" hidden="1">
      <c r="A337" s="119" t="s">
        <v>561</v>
      </c>
      <c r="B337" s="126" t="s">
        <v>230</v>
      </c>
      <c r="C337" s="64"/>
      <c r="D337" s="64" t="s">
        <v>228</v>
      </c>
      <c r="E337" s="64" t="s">
        <v>228</v>
      </c>
      <c r="F337" s="64" t="s">
        <v>228</v>
      </c>
      <c r="G337" s="124" t="s">
        <v>228</v>
      </c>
    </row>
    <row r="338" spans="1:7" ht="12.75" hidden="1">
      <c r="A338" s="119" t="s">
        <v>562</v>
      </c>
      <c r="B338" s="126" t="s">
        <v>232</v>
      </c>
      <c r="C338" s="64"/>
      <c r="D338" s="64" t="s">
        <v>228</v>
      </c>
      <c r="E338" s="64" t="s">
        <v>228</v>
      </c>
      <c r="F338" s="64" t="s">
        <v>228</v>
      </c>
      <c r="G338" s="124" t="s">
        <v>228</v>
      </c>
    </row>
    <row r="339" spans="1:7" ht="12.75" hidden="1">
      <c r="A339" s="119" t="s">
        <v>563</v>
      </c>
      <c r="B339" s="126" t="s">
        <v>234</v>
      </c>
      <c r="C339" s="64"/>
      <c r="D339" s="64" t="s">
        <v>228</v>
      </c>
      <c r="E339" s="64" t="s">
        <v>228</v>
      </c>
      <c r="F339" s="64" t="s">
        <v>228</v>
      </c>
      <c r="G339" s="124" t="s">
        <v>228</v>
      </c>
    </row>
    <row r="340" spans="1:7" ht="12.75" hidden="1">
      <c r="A340" s="119" t="s">
        <v>564</v>
      </c>
      <c r="B340" s="127" t="s">
        <v>236</v>
      </c>
      <c r="C340" s="64"/>
      <c r="D340" s="64" t="s">
        <v>228</v>
      </c>
      <c r="E340" s="64" t="s">
        <v>228</v>
      </c>
      <c r="F340" s="64" t="s">
        <v>228</v>
      </c>
      <c r="G340" s="124" t="s">
        <v>228</v>
      </c>
    </row>
    <row r="341" spans="1:7" ht="12.75" hidden="1">
      <c r="A341" s="119" t="s">
        <v>565</v>
      </c>
      <c r="B341" s="126" t="s">
        <v>238</v>
      </c>
      <c r="C341" s="64"/>
      <c r="D341" s="64" t="s">
        <v>228</v>
      </c>
      <c r="E341" s="64" t="s">
        <v>228</v>
      </c>
      <c r="F341" s="64" t="s">
        <v>228</v>
      </c>
      <c r="G341" s="124" t="s">
        <v>228</v>
      </c>
    </row>
    <row r="342" spans="1:7" ht="25.5">
      <c r="A342" s="119" t="s">
        <v>566</v>
      </c>
      <c r="B342" s="126" t="s">
        <v>567</v>
      </c>
      <c r="C342" s="64" t="s">
        <v>89</v>
      </c>
      <c r="D342" s="64" t="s">
        <v>89</v>
      </c>
      <c r="E342" s="64" t="s">
        <v>89</v>
      </c>
      <c r="F342" s="64" t="s">
        <v>89</v>
      </c>
      <c r="G342" s="124" t="s">
        <v>89</v>
      </c>
    </row>
    <row r="343" spans="1:7" ht="12.75">
      <c r="A343" s="119" t="s">
        <v>568</v>
      </c>
      <c r="B343" s="126" t="s">
        <v>418</v>
      </c>
      <c r="C343" s="64" t="s">
        <v>89</v>
      </c>
      <c r="D343" s="64" t="s">
        <v>89</v>
      </c>
      <c r="E343" s="64" t="s">
        <v>89</v>
      </c>
      <c r="F343" s="64" t="s">
        <v>89</v>
      </c>
      <c r="G343" s="124" t="s">
        <v>89</v>
      </c>
    </row>
    <row r="344" spans="1:7" ht="12.75">
      <c r="A344" s="119" t="s">
        <v>569</v>
      </c>
      <c r="B344" s="126" t="s">
        <v>420</v>
      </c>
      <c r="C344" s="64" t="s">
        <v>89</v>
      </c>
      <c r="D344" s="64" t="s">
        <v>89</v>
      </c>
      <c r="E344" s="64" t="s">
        <v>89</v>
      </c>
      <c r="F344" s="64" t="s">
        <v>89</v>
      </c>
      <c r="G344" s="124" t="s">
        <v>89</v>
      </c>
    </row>
    <row r="345" spans="1:7" ht="12.75" hidden="1">
      <c r="A345" s="119" t="s">
        <v>570</v>
      </c>
      <c r="B345" s="126" t="s">
        <v>227</v>
      </c>
      <c r="C345" s="64"/>
      <c r="D345" s="64" t="s">
        <v>228</v>
      </c>
      <c r="E345" s="64" t="s">
        <v>228</v>
      </c>
      <c r="F345" s="64" t="s">
        <v>228</v>
      </c>
      <c r="G345" s="124" t="s">
        <v>228</v>
      </c>
    </row>
    <row r="346" spans="1:7" ht="12.75" hidden="1">
      <c r="A346" s="119" t="s">
        <v>571</v>
      </c>
      <c r="B346" s="126" t="s">
        <v>230</v>
      </c>
      <c r="C346" s="64"/>
      <c r="D346" s="64" t="s">
        <v>228</v>
      </c>
      <c r="E346" s="64" t="s">
        <v>228</v>
      </c>
      <c r="F346" s="64" t="s">
        <v>228</v>
      </c>
      <c r="G346" s="124" t="s">
        <v>228</v>
      </c>
    </row>
    <row r="347" spans="1:7" ht="12.75" hidden="1">
      <c r="A347" s="119" t="s">
        <v>572</v>
      </c>
      <c r="B347" s="126" t="s">
        <v>232</v>
      </c>
      <c r="C347" s="64"/>
      <c r="D347" s="64" t="s">
        <v>228</v>
      </c>
      <c r="E347" s="64" t="s">
        <v>228</v>
      </c>
      <c r="F347" s="64" t="s">
        <v>228</v>
      </c>
      <c r="G347" s="124" t="s">
        <v>228</v>
      </c>
    </row>
    <row r="348" spans="1:7" ht="12.75" hidden="1">
      <c r="A348" s="119" t="s">
        <v>573</v>
      </c>
      <c r="B348" s="126" t="s">
        <v>234</v>
      </c>
      <c r="C348" s="64"/>
      <c r="D348" s="64" t="s">
        <v>228</v>
      </c>
      <c r="E348" s="64" t="s">
        <v>228</v>
      </c>
      <c r="F348" s="64" t="s">
        <v>228</v>
      </c>
      <c r="G348" s="124" t="s">
        <v>228</v>
      </c>
    </row>
    <row r="349" spans="1:7" ht="12.75" hidden="1">
      <c r="A349" s="119" t="s">
        <v>574</v>
      </c>
      <c r="B349" s="126" t="s">
        <v>236</v>
      </c>
      <c r="C349" s="64"/>
      <c r="D349" s="64" t="s">
        <v>228</v>
      </c>
      <c r="E349" s="64" t="s">
        <v>228</v>
      </c>
      <c r="F349" s="64" t="s">
        <v>228</v>
      </c>
      <c r="G349" s="124" t="s">
        <v>228</v>
      </c>
    </row>
    <row r="350" spans="1:7" ht="12.75" hidden="1">
      <c r="A350" s="119" t="s">
        <v>575</v>
      </c>
      <c r="B350" s="127" t="s">
        <v>238</v>
      </c>
      <c r="C350" s="64"/>
      <c r="D350" s="64" t="s">
        <v>228</v>
      </c>
      <c r="E350" s="64" t="s">
        <v>228</v>
      </c>
      <c r="F350" s="64" t="s">
        <v>228</v>
      </c>
      <c r="G350" s="124" t="s">
        <v>228</v>
      </c>
    </row>
    <row r="351" spans="1:7" ht="12.75">
      <c r="A351" s="119" t="s">
        <v>576</v>
      </c>
      <c r="B351" s="126" t="s">
        <v>428</v>
      </c>
      <c r="C351" s="64" t="s">
        <v>89</v>
      </c>
      <c r="D351" s="64" t="s">
        <v>89</v>
      </c>
      <c r="E351" s="64" t="s">
        <v>89</v>
      </c>
      <c r="F351" s="64" t="s">
        <v>89</v>
      </c>
      <c r="G351" s="124" t="s">
        <v>89</v>
      </c>
    </row>
    <row r="352" spans="1:7" ht="12.75">
      <c r="A352" s="119" t="s">
        <v>577</v>
      </c>
      <c r="B352" s="126" t="s">
        <v>487</v>
      </c>
      <c r="C352" s="64" t="s">
        <v>89</v>
      </c>
      <c r="D352" s="64" t="s">
        <v>89</v>
      </c>
      <c r="E352" s="64" t="s">
        <v>89</v>
      </c>
      <c r="F352" s="64" t="s">
        <v>89</v>
      </c>
      <c r="G352" s="124" t="s">
        <v>89</v>
      </c>
    </row>
    <row r="353" spans="1:7" ht="12.75">
      <c r="A353" s="119" t="s">
        <v>578</v>
      </c>
      <c r="B353" s="126" t="s">
        <v>420</v>
      </c>
      <c r="C353" s="64" t="s">
        <v>89</v>
      </c>
      <c r="D353" s="64" t="s">
        <v>89</v>
      </c>
      <c r="E353" s="64" t="s">
        <v>89</v>
      </c>
      <c r="F353" s="64" t="s">
        <v>89</v>
      </c>
      <c r="G353" s="124" t="s">
        <v>89</v>
      </c>
    </row>
    <row r="354" spans="1:7" ht="12.75">
      <c r="A354" s="119" t="s">
        <v>579</v>
      </c>
      <c r="B354" s="126" t="s">
        <v>428</v>
      </c>
      <c r="C354" s="64" t="s">
        <v>89</v>
      </c>
      <c r="D354" s="64" t="s">
        <v>89</v>
      </c>
      <c r="E354" s="64" t="s">
        <v>89</v>
      </c>
      <c r="F354" s="64" t="s">
        <v>89</v>
      </c>
      <c r="G354" s="124" t="s">
        <v>89</v>
      </c>
    </row>
    <row r="355" spans="1:7" ht="25.5">
      <c r="A355" s="119" t="s">
        <v>580</v>
      </c>
      <c r="B355" s="126" t="s">
        <v>581</v>
      </c>
      <c r="C355" s="134" t="s">
        <v>89</v>
      </c>
      <c r="D355" s="134" t="s">
        <v>89</v>
      </c>
      <c r="E355" s="134" t="s">
        <v>89</v>
      </c>
      <c r="F355" s="134" t="s">
        <v>89</v>
      </c>
      <c r="G355" s="135" t="s">
        <v>89</v>
      </c>
    </row>
    <row r="356" spans="1:7" ht="12.75">
      <c r="A356" s="119" t="s">
        <v>582</v>
      </c>
      <c r="B356" s="126" t="s">
        <v>418</v>
      </c>
      <c r="C356" s="64" t="s">
        <v>89</v>
      </c>
      <c r="D356" s="64" t="s">
        <v>89</v>
      </c>
      <c r="E356" s="64" t="s">
        <v>89</v>
      </c>
      <c r="F356" s="64" t="s">
        <v>89</v>
      </c>
      <c r="G356" s="124" t="s">
        <v>89</v>
      </c>
    </row>
    <row r="357" spans="1:7" ht="12.75">
      <c r="A357" s="119" t="s">
        <v>583</v>
      </c>
      <c r="B357" s="126" t="s">
        <v>420</v>
      </c>
      <c r="C357" s="64" t="s">
        <v>89</v>
      </c>
      <c r="D357" s="64" t="s">
        <v>89</v>
      </c>
      <c r="E357" s="64" t="s">
        <v>89</v>
      </c>
      <c r="F357" s="64" t="s">
        <v>89</v>
      </c>
      <c r="G357" s="124" t="s">
        <v>89</v>
      </c>
    </row>
    <row r="358" spans="1:7" ht="12.75" hidden="1">
      <c r="A358" s="119" t="s">
        <v>584</v>
      </c>
      <c r="B358" s="126" t="s">
        <v>227</v>
      </c>
      <c r="C358" s="64"/>
      <c r="D358" s="64" t="s">
        <v>228</v>
      </c>
      <c r="E358" s="64" t="s">
        <v>228</v>
      </c>
      <c r="F358" s="64" t="s">
        <v>228</v>
      </c>
      <c r="G358" s="124" t="s">
        <v>228</v>
      </c>
    </row>
    <row r="359" spans="1:7" ht="12.75" hidden="1">
      <c r="A359" s="119" t="s">
        <v>585</v>
      </c>
      <c r="B359" s="126" t="s">
        <v>230</v>
      </c>
      <c r="C359" s="64"/>
      <c r="D359" s="64" t="s">
        <v>228</v>
      </c>
      <c r="E359" s="64" t="s">
        <v>228</v>
      </c>
      <c r="F359" s="64" t="s">
        <v>228</v>
      </c>
      <c r="G359" s="124" t="s">
        <v>228</v>
      </c>
    </row>
    <row r="360" spans="1:7" ht="12.75" hidden="1">
      <c r="A360" s="119" t="s">
        <v>586</v>
      </c>
      <c r="B360" s="126" t="s">
        <v>232</v>
      </c>
      <c r="C360" s="64"/>
      <c r="D360" s="64" t="s">
        <v>228</v>
      </c>
      <c r="E360" s="64" t="s">
        <v>228</v>
      </c>
      <c r="F360" s="64" t="s">
        <v>228</v>
      </c>
      <c r="G360" s="124" t="s">
        <v>228</v>
      </c>
    </row>
    <row r="361" spans="1:7" ht="12.75" hidden="1">
      <c r="A361" s="119" t="s">
        <v>587</v>
      </c>
      <c r="B361" s="126" t="s">
        <v>234</v>
      </c>
      <c r="C361" s="64"/>
      <c r="D361" s="64" t="s">
        <v>228</v>
      </c>
      <c r="E361" s="64" t="s">
        <v>228</v>
      </c>
      <c r="F361" s="64" t="s">
        <v>228</v>
      </c>
      <c r="G361" s="124" t="s">
        <v>228</v>
      </c>
    </row>
    <row r="362" spans="1:7" ht="12.75" hidden="1">
      <c r="A362" s="119" t="s">
        <v>588</v>
      </c>
      <c r="B362" s="126" t="s">
        <v>236</v>
      </c>
      <c r="C362" s="64"/>
      <c r="D362" s="64" t="s">
        <v>228</v>
      </c>
      <c r="E362" s="64" t="s">
        <v>228</v>
      </c>
      <c r="F362" s="64" t="s">
        <v>228</v>
      </c>
      <c r="G362" s="124" t="s">
        <v>228</v>
      </c>
    </row>
    <row r="363" spans="1:7" ht="12.75" hidden="1">
      <c r="A363" s="119" t="s">
        <v>589</v>
      </c>
      <c r="B363" s="127" t="s">
        <v>238</v>
      </c>
      <c r="C363" s="64"/>
      <c r="D363" s="64" t="s">
        <v>228</v>
      </c>
      <c r="E363" s="64" t="s">
        <v>228</v>
      </c>
      <c r="F363" s="64" t="s">
        <v>228</v>
      </c>
      <c r="G363" s="124" t="s">
        <v>228</v>
      </c>
    </row>
    <row r="364" spans="1:7" ht="12.75">
      <c r="A364" s="119" t="s">
        <v>590</v>
      </c>
      <c r="B364" s="126" t="s">
        <v>428</v>
      </c>
      <c r="C364" s="64" t="s">
        <v>89</v>
      </c>
      <c r="D364" s="64" t="s">
        <v>89</v>
      </c>
      <c r="E364" s="64" t="s">
        <v>89</v>
      </c>
      <c r="F364" s="64" t="s">
        <v>89</v>
      </c>
      <c r="G364" s="124" t="s">
        <v>89</v>
      </c>
    </row>
    <row r="365" spans="1:7" ht="12.75" hidden="1">
      <c r="A365" s="119" t="s">
        <v>591</v>
      </c>
      <c r="B365" s="126" t="s">
        <v>227</v>
      </c>
      <c r="C365" s="64"/>
      <c r="D365" s="64" t="s">
        <v>228</v>
      </c>
      <c r="E365" s="64" t="s">
        <v>228</v>
      </c>
      <c r="F365" s="64" t="s">
        <v>228</v>
      </c>
      <c r="G365" s="124" t="s">
        <v>228</v>
      </c>
    </row>
    <row r="366" spans="1:7" ht="12.75" hidden="1">
      <c r="A366" s="119" t="s">
        <v>592</v>
      </c>
      <c r="B366" s="126" t="s">
        <v>230</v>
      </c>
      <c r="C366" s="64"/>
      <c r="D366" s="64" t="s">
        <v>228</v>
      </c>
      <c r="E366" s="64" t="s">
        <v>228</v>
      </c>
      <c r="F366" s="64" t="s">
        <v>228</v>
      </c>
      <c r="G366" s="124" t="s">
        <v>228</v>
      </c>
    </row>
    <row r="367" spans="1:7" ht="12.75" hidden="1">
      <c r="A367" s="119" t="s">
        <v>593</v>
      </c>
      <c r="B367" s="126" t="s">
        <v>232</v>
      </c>
      <c r="C367" s="64"/>
      <c r="D367" s="64" t="s">
        <v>228</v>
      </c>
      <c r="E367" s="64" t="s">
        <v>228</v>
      </c>
      <c r="F367" s="64" t="s">
        <v>228</v>
      </c>
      <c r="G367" s="124" t="s">
        <v>228</v>
      </c>
    </row>
    <row r="368" spans="1:7" ht="12.75" hidden="1">
      <c r="A368" s="119" t="s">
        <v>594</v>
      </c>
      <c r="B368" s="126" t="s">
        <v>234</v>
      </c>
      <c r="C368" s="64"/>
      <c r="D368" s="64" t="s">
        <v>228</v>
      </c>
      <c r="E368" s="64" t="s">
        <v>228</v>
      </c>
      <c r="F368" s="64" t="s">
        <v>228</v>
      </c>
      <c r="G368" s="124" t="s">
        <v>228</v>
      </c>
    </row>
    <row r="369" spans="1:7" ht="12.75" hidden="1">
      <c r="A369" s="119" t="s">
        <v>595</v>
      </c>
      <c r="B369" s="126" t="s">
        <v>236</v>
      </c>
      <c r="C369" s="64"/>
      <c r="D369" s="64" t="s">
        <v>228</v>
      </c>
      <c r="E369" s="64" t="s">
        <v>228</v>
      </c>
      <c r="F369" s="64" t="s">
        <v>228</v>
      </c>
      <c r="G369" s="124" t="s">
        <v>228</v>
      </c>
    </row>
    <row r="370" spans="1:7" ht="12.75" hidden="1">
      <c r="A370" s="119" t="s">
        <v>596</v>
      </c>
      <c r="B370" s="127" t="s">
        <v>238</v>
      </c>
      <c r="C370" s="64"/>
      <c r="D370" s="64" t="s">
        <v>228</v>
      </c>
      <c r="E370" s="64" t="s">
        <v>228</v>
      </c>
      <c r="F370" s="64" t="s">
        <v>228</v>
      </c>
      <c r="G370" s="124" t="s">
        <v>228</v>
      </c>
    </row>
    <row r="371" spans="1:7" ht="12.75">
      <c r="A371" s="119" t="s">
        <v>597</v>
      </c>
      <c r="B371" s="126" t="s">
        <v>487</v>
      </c>
      <c r="C371" s="64" t="s">
        <v>89</v>
      </c>
      <c r="D371" s="64" t="s">
        <v>89</v>
      </c>
      <c r="E371" s="64" t="s">
        <v>89</v>
      </c>
      <c r="F371" s="64" t="s">
        <v>89</v>
      </c>
      <c r="G371" s="124" t="s">
        <v>89</v>
      </c>
    </row>
    <row r="372" spans="1:7" ht="12.75">
      <c r="A372" s="119" t="s">
        <v>598</v>
      </c>
      <c r="B372" s="126" t="s">
        <v>420</v>
      </c>
      <c r="C372" s="64" t="s">
        <v>89</v>
      </c>
      <c r="D372" s="64" t="s">
        <v>89</v>
      </c>
      <c r="E372" s="64" t="s">
        <v>89</v>
      </c>
      <c r="F372" s="64" t="s">
        <v>89</v>
      </c>
      <c r="G372" s="124" t="s">
        <v>89</v>
      </c>
    </row>
    <row r="373" spans="1:7" ht="12.75">
      <c r="A373" s="119" t="s">
        <v>599</v>
      </c>
      <c r="B373" s="126" t="s">
        <v>440</v>
      </c>
      <c r="C373" s="64">
        <v>2017</v>
      </c>
      <c r="D373" s="64">
        <v>0.4</v>
      </c>
      <c r="E373" s="123">
        <v>458.1</v>
      </c>
      <c r="F373" s="123">
        <v>121</v>
      </c>
      <c r="G373" s="144">
        <v>2552442.51</v>
      </c>
    </row>
    <row r="374" spans="1:7" ht="12.75">
      <c r="A374" s="119"/>
      <c r="B374" s="126" t="s">
        <v>440</v>
      </c>
      <c r="C374" s="64">
        <v>2018</v>
      </c>
      <c r="D374" s="64">
        <v>0.4</v>
      </c>
      <c r="E374" s="64">
        <v>74</v>
      </c>
      <c r="F374" s="64">
        <v>30</v>
      </c>
      <c r="G374" s="144">
        <v>353525.69</v>
      </c>
    </row>
    <row r="375" spans="1:7" ht="12.75">
      <c r="A375" s="119" t="s">
        <v>600</v>
      </c>
      <c r="B375" s="126" t="s">
        <v>462</v>
      </c>
      <c r="C375" s="64">
        <v>2016</v>
      </c>
      <c r="D375" s="64">
        <v>0.4</v>
      </c>
      <c r="E375" s="123">
        <v>183</v>
      </c>
      <c r="F375" s="123">
        <v>30</v>
      </c>
      <c r="G375" s="144">
        <v>1187194.96</v>
      </c>
    </row>
    <row r="376" spans="1:7" ht="12.75">
      <c r="A376" s="119"/>
      <c r="B376" s="126" t="s">
        <v>462</v>
      </c>
      <c r="C376" s="64">
        <v>2017</v>
      </c>
      <c r="D376" s="64">
        <v>0.4</v>
      </c>
      <c r="E376" s="123">
        <v>436</v>
      </c>
      <c r="F376" s="123">
        <v>230</v>
      </c>
      <c r="G376" s="144">
        <v>2327219.27</v>
      </c>
    </row>
    <row r="377" spans="1:7" ht="12.75">
      <c r="A377" s="119"/>
      <c r="B377" s="126" t="s">
        <v>462</v>
      </c>
      <c r="C377" s="64">
        <v>2018</v>
      </c>
      <c r="D377" s="64">
        <v>0.4</v>
      </c>
      <c r="E377" s="34">
        <v>152</v>
      </c>
      <c r="F377" s="34">
        <v>50</v>
      </c>
      <c r="G377" s="145">
        <v>706563.29</v>
      </c>
    </row>
    <row r="378" spans="1:7" ht="12.75">
      <c r="A378" s="119" t="s">
        <v>601</v>
      </c>
      <c r="B378" s="126" t="s">
        <v>428</v>
      </c>
      <c r="C378" s="64" t="s">
        <v>89</v>
      </c>
      <c r="D378" s="64" t="s">
        <v>89</v>
      </c>
      <c r="E378" s="64" t="s">
        <v>89</v>
      </c>
      <c r="F378" s="64" t="s">
        <v>89</v>
      </c>
      <c r="G378" s="144" t="s">
        <v>89</v>
      </c>
    </row>
    <row r="379" spans="1:7" ht="12.75">
      <c r="A379" s="119" t="s">
        <v>602</v>
      </c>
      <c r="B379" s="126" t="s">
        <v>440</v>
      </c>
      <c r="C379" s="64">
        <v>2017</v>
      </c>
      <c r="D379" s="64">
        <v>6</v>
      </c>
      <c r="E379" s="64">
        <v>45</v>
      </c>
      <c r="F379" s="64">
        <v>140</v>
      </c>
      <c r="G379" s="144">
        <v>221359.07</v>
      </c>
    </row>
    <row r="380" spans="1:7" ht="12.75">
      <c r="A380" s="119"/>
      <c r="B380" s="126" t="s">
        <v>440</v>
      </c>
      <c r="C380" s="64">
        <v>2018</v>
      </c>
      <c r="D380" s="64">
        <v>6</v>
      </c>
      <c r="E380" s="64">
        <v>713</v>
      </c>
      <c r="F380" s="64">
        <v>785</v>
      </c>
      <c r="G380" s="144">
        <v>2695728.34</v>
      </c>
    </row>
    <row r="381" spans="1:7" ht="12.75">
      <c r="A381" s="119" t="s">
        <v>603</v>
      </c>
      <c r="B381" s="126" t="s">
        <v>462</v>
      </c>
      <c r="C381" s="64">
        <v>2016</v>
      </c>
      <c r="D381" s="64">
        <v>6</v>
      </c>
      <c r="E381" s="123">
        <v>782</v>
      </c>
      <c r="F381" s="123">
        <v>245</v>
      </c>
      <c r="G381" s="144">
        <v>5002638.07</v>
      </c>
    </row>
    <row r="382" spans="1:7" ht="12.75">
      <c r="A382" s="119"/>
      <c r="B382" s="126" t="s">
        <v>462</v>
      </c>
      <c r="C382" s="64">
        <v>2017</v>
      </c>
      <c r="D382" s="64">
        <v>6</v>
      </c>
      <c r="E382" s="123">
        <v>613</v>
      </c>
      <c r="F382" s="123">
        <v>1362</v>
      </c>
      <c r="G382" s="144">
        <v>2837869.75</v>
      </c>
    </row>
    <row r="383" spans="1:7" ht="12.75">
      <c r="A383" s="119"/>
      <c r="B383" s="126" t="s">
        <v>462</v>
      </c>
      <c r="C383" s="64">
        <v>2018</v>
      </c>
      <c r="D383" s="64">
        <v>6</v>
      </c>
      <c r="E383" s="123">
        <v>115.2</v>
      </c>
      <c r="F383" s="123">
        <v>800</v>
      </c>
      <c r="G383" s="144">
        <v>488789.48</v>
      </c>
    </row>
    <row r="384" spans="1:7" ht="12.75">
      <c r="A384" s="119"/>
      <c r="B384" s="126" t="s">
        <v>445</v>
      </c>
      <c r="C384" s="64">
        <v>2018</v>
      </c>
      <c r="D384" s="64">
        <v>0.4</v>
      </c>
      <c r="E384" s="123">
        <f>168*4</f>
        <v>672</v>
      </c>
      <c r="F384" s="64">
        <v>145</v>
      </c>
      <c r="G384" s="144">
        <v>3429388.79</v>
      </c>
    </row>
    <row r="385" spans="1:7" ht="12.75">
      <c r="A385" s="119"/>
      <c r="B385" s="126" t="s">
        <v>445</v>
      </c>
      <c r="C385" s="64">
        <v>2018</v>
      </c>
      <c r="D385" s="64">
        <v>6</v>
      </c>
      <c r="E385" s="123">
        <f>211*2</f>
        <v>422</v>
      </c>
      <c r="F385" s="64">
        <v>2500</v>
      </c>
      <c r="G385" s="144">
        <v>3076452.76</v>
      </c>
    </row>
    <row r="386" spans="1:7" ht="12.75">
      <c r="A386" s="119" t="s">
        <v>604</v>
      </c>
      <c r="B386" s="146" t="s">
        <v>605</v>
      </c>
      <c r="C386" s="64" t="s">
        <v>89</v>
      </c>
      <c r="D386" s="64" t="s">
        <v>89</v>
      </c>
      <c r="E386" s="64" t="s">
        <v>89</v>
      </c>
      <c r="F386" s="64" t="s">
        <v>89</v>
      </c>
      <c r="G386" s="124" t="s">
        <v>89</v>
      </c>
    </row>
    <row r="387" spans="1:7" ht="12.75">
      <c r="A387" s="119" t="s">
        <v>606</v>
      </c>
      <c r="B387" s="126" t="s">
        <v>607</v>
      </c>
      <c r="C387" s="64" t="s">
        <v>89</v>
      </c>
      <c r="D387" s="64" t="s">
        <v>89</v>
      </c>
      <c r="E387" s="64" t="s">
        <v>89</v>
      </c>
      <c r="F387" s="64" t="s">
        <v>89</v>
      </c>
      <c r="G387" s="124" t="s">
        <v>89</v>
      </c>
    </row>
    <row r="388" spans="1:7" ht="12.75" hidden="1">
      <c r="A388" s="119" t="s">
        <v>608</v>
      </c>
      <c r="B388" s="126" t="s">
        <v>609</v>
      </c>
      <c r="C388" s="64"/>
      <c r="D388" s="64" t="s">
        <v>228</v>
      </c>
      <c r="E388" s="64" t="s">
        <v>228</v>
      </c>
      <c r="F388" s="64" t="s">
        <v>228</v>
      </c>
      <c r="G388" s="124" t="s">
        <v>228</v>
      </c>
    </row>
    <row r="389" spans="1:7" ht="12.75" hidden="1">
      <c r="A389" s="119" t="s">
        <v>610</v>
      </c>
      <c r="B389" s="126" t="s">
        <v>611</v>
      </c>
      <c r="C389" s="64"/>
      <c r="D389" s="64" t="s">
        <v>228</v>
      </c>
      <c r="E389" s="64" t="s">
        <v>228</v>
      </c>
      <c r="F389" s="64" t="s">
        <v>228</v>
      </c>
      <c r="G389" s="124" t="s">
        <v>228</v>
      </c>
    </row>
    <row r="390" spans="1:7" ht="12.75" hidden="1">
      <c r="A390" s="119" t="s">
        <v>612</v>
      </c>
      <c r="B390" s="126" t="s">
        <v>613</v>
      </c>
      <c r="C390" s="64"/>
      <c r="D390" s="64" t="s">
        <v>228</v>
      </c>
      <c r="E390" s="64" t="s">
        <v>228</v>
      </c>
      <c r="F390" s="64" t="s">
        <v>228</v>
      </c>
      <c r="G390" s="124" t="s">
        <v>228</v>
      </c>
    </row>
    <row r="391" spans="1:7" ht="12.75" hidden="1">
      <c r="A391" s="119" t="s">
        <v>614</v>
      </c>
      <c r="B391" s="126" t="s">
        <v>615</v>
      </c>
      <c r="C391" s="64"/>
      <c r="D391" s="64" t="s">
        <v>228</v>
      </c>
      <c r="E391" s="64" t="s">
        <v>228</v>
      </c>
      <c r="F391" s="64" t="s">
        <v>228</v>
      </c>
      <c r="G391" s="124" t="s">
        <v>228</v>
      </c>
    </row>
    <row r="392" spans="1:7" ht="12.75" hidden="1">
      <c r="A392" s="119" t="s">
        <v>616</v>
      </c>
      <c r="B392" s="126" t="s">
        <v>617</v>
      </c>
      <c r="C392" s="64"/>
      <c r="D392" s="64" t="s">
        <v>228</v>
      </c>
      <c r="E392" s="64" t="s">
        <v>228</v>
      </c>
      <c r="F392" s="64" t="s">
        <v>228</v>
      </c>
      <c r="G392" s="124" t="s">
        <v>228</v>
      </c>
    </row>
    <row r="393" spans="1:7" ht="12.75">
      <c r="A393" s="119" t="s">
        <v>618</v>
      </c>
      <c r="B393" s="126" t="s">
        <v>619</v>
      </c>
      <c r="C393" s="64" t="s">
        <v>89</v>
      </c>
      <c r="D393" s="64" t="s">
        <v>89</v>
      </c>
      <c r="E393" s="64" t="s">
        <v>89</v>
      </c>
      <c r="F393" s="64" t="s">
        <v>89</v>
      </c>
      <c r="G393" s="124" t="s">
        <v>89</v>
      </c>
    </row>
    <row r="394" spans="1:7" ht="12.75" hidden="1">
      <c r="A394" s="119" t="s">
        <v>620</v>
      </c>
      <c r="B394" s="126" t="s">
        <v>609</v>
      </c>
      <c r="C394" s="64"/>
      <c r="D394" s="64" t="s">
        <v>228</v>
      </c>
      <c r="E394" s="64" t="s">
        <v>228</v>
      </c>
      <c r="F394" s="64" t="s">
        <v>228</v>
      </c>
      <c r="G394" s="124" t="s">
        <v>228</v>
      </c>
    </row>
    <row r="395" spans="1:7" ht="12.75" hidden="1">
      <c r="A395" s="119" t="s">
        <v>621</v>
      </c>
      <c r="B395" s="126" t="s">
        <v>611</v>
      </c>
      <c r="C395" s="64"/>
      <c r="D395" s="64" t="s">
        <v>228</v>
      </c>
      <c r="E395" s="64" t="s">
        <v>228</v>
      </c>
      <c r="F395" s="64" t="s">
        <v>228</v>
      </c>
      <c r="G395" s="124" t="s">
        <v>228</v>
      </c>
    </row>
    <row r="396" spans="1:7" ht="12.75" hidden="1">
      <c r="A396" s="119" t="s">
        <v>622</v>
      </c>
      <c r="B396" s="126" t="s">
        <v>613</v>
      </c>
      <c r="C396" s="64"/>
      <c r="D396" s="64" t="s">
        <v>228</v>
      </c>
      <c r="E396" s="64" t="s">
        <v>228</v>
      </c>
      <c r="F396" s="64" t="s">
        <v>228</v>
      </c>
      <c r="G396" s="124" t="s">
        <v>228</v>
      </c>
    </row>
    <row r="397" spans="1:7" ht="12.75" hidden="1">
      <c r="A397" s="119" t="s">
        <v>623</v>
      </c>
      <c r="B397" s="126" t="s">
        <v>615</v>
      </c>
      <c r="C397" s="64"/>
      <c r="D397" s="64" t="s">
        <v>228</v>
      </c>
      <c r="E397" s="64" t="s">
        <v>228</v>
      </c>
      <c r="F397" s="64" t="s">
        <v>228</v>
      </c>
      <c r="G397" s="124" t="s">
        <v>228</v>
      </c>
    </row>
    <row r="398" spans="1:7" ht="12.75" hidden="1">
      <c r="A398" s="119" t="s">
        <v>624</v>
      </c>
      <c r="B398" s="126" t="s">
        <v>617</v>
      </c>
      <c r="C398" s="64"/>
      <c r="D398" s="64" t="s">
        <v>228</v>
      </c>
      <c r="E398" s="64" t="s">
        <v>228</v>
      </c>
      <c r="F398" s="64" t="s">
        <v>228</v>
      </c>
      <c r="G398" s="124" t="s">
        <v>228</v>
      </c>
    </row>
    <row r="399" spans="1:7" ht="12.75">
      <c r="A399" s="119" t="s">
        <v>625</v>
      </c>
      <c r="B399" s="126" t="s">
        <v>626</v>
      </c>
      <c r="C399" s="64" t="s">
        <v>89</v>
      </c>
      <c r="D399" s="64" t="s">
        <v>89</v>
      </c>
      <c r="E399" s="64" t="s">
        <v>89</v>
      </c>
      <c r="F399" s="64" t="s">
        <v>89</v>
      </c>
      <c r="G399" s="124" t="s">
        <v>89</v>
      </c>
    </row>
    <row r="400" spans="1:7" ht="12.75" hidden="1">
      <c r="A400" s="119" t="s">
        <v>627</v>
      </c>
      <c r="B400" s="126" t="s">
        <v>609</v>
      </c>
      <c r="C400" s="64"/>
      <c r="D400" s="64" t="s">
        <v>228</v>
      </c>
      <c r="E400" s="64" t="s">
        <v>228</v>
      </c>
      <c r="F400" s="64" t="s">
        <v>228</v>
      </c>
      <c r="G400" s="124" t="s">
        <v>228</v>
      </c>
    </row>
    <row r="401" spans="1:7" ht="12.75" hidden="1">
      <c r="A401" s="119" t="s">
        <v>628</v>
      </c>
      <c r="B401" s="126" t="s">
        <v>611</v>
      </c>
      <c r="C401" s="64"/>
      <c r="D401" s="64" t="s">
        <v>228</v>
      </c>
      <c r="E401" s="64" t="s">
        <v>228</v>
      </c>
      <c r="F401" s="64" t="s">
        <v>228</v>
      </c>
      <c r="G401" s="124" t="s">
        <v>228</v>
      </c>
    </row>
    <row r="402" spans="1:7" ht="12.75" hidden="1">
      <c r="A402" s="119" t="s">
        <v>629</v>
      </c>
      <c r="B402" s="126" t="s">
        <v>613</v>
      </c>
      <c r="C402" s="64"/>
      <c r="D402" s="64" t="s">
        <v>228</v>
      </c>
      <c r="E402" s="64" t="s">
        <v>228</v>
      </c>
      <c r="F402" s="64" t="s">
        <v>228</v>
      </c>
      <c r="G402" s="124" t="s">
        <v>228</v>
      </c>
    </row>
    <row r="403" spans="1:7" ht="12.75" hidden="1">
      <c r="A403" s="119" t="s">
        <v>630</v>
      </c>
      <c r="B403" s="126" t="s">
        <v>615</v>
      </c>
      <c r="C403" s="64"/>
      <c r="D403" s="64" t="s">
        <v>228</v>
      </c>
      <c r="E403" s="64" t="s">
        <v>228</v>
      </c>
      <c r="F403" s="64" t="s">
        <v>228</v>
      </c>
      <c r="G403" s="124" t="s">
        <v>228</v>
      </c>
    </row>
    <row r="404" spans="1:7" ht="12.75" hidden="1">
      <c r="A404" s="119" t="s">
        <v>631</v>
      </c>
      <c r="B404" s="126" t="s">
        <v>617</v>
      </c>
      <c r="C404" s="64"/>
      <c r="D404" s="64" t="s">
        <v>228</v>
      </c>
      <c r="E404" s="64" t="s">
        <v>228</v>
      </c>
      <c r="F404" s="64" t="s">
        <v>228</v>
      </c>
      <c r="G404" s="124" t="s">
        <v>228</v>
      </c>
    </row>
    <row r="405" spans="1:7" ht="51">
      <c r="A405" s="119" t="s">
        <v>632</v>
      </c>
      <c r="B405" s="147" t="s">
        <v>633</v>
      </c>
      <c r="C405" s="64" t="s">
        <v>89</v>
      </c>
      <c r="D405" s="64" t="s">
        <v>89</v>
      </c>
      <c r="E405" s="64" t="s">
        <v>89</v>
      </c>
      <c r="F405" s="64" t="s">
        <v>89</v>
      </c>
      <c r="G405" s="124" t="s">
        <v>89</v>
      </c>
    </row>
    <row r="406" spans="1:7" ht="38.25">
      <c r="A406" s="119" t="s">
        <v>634</v>
      </c>
      <c r="B406" s="126" t="s">
        <v>635</v>
      </c>
      <c r="C406" s="64" t="s">
        <v>89</v>
      </c>
      <c r="D406" s="64" t="s">
        <v>89</v>
      </c>
      <c r="E406" s="64" t="s">
        <v>89</v>
      </c>
      <c r="F406" s="64" t="s">
        <v>89</v>
      </c>
      <c r="G406" s="124" t="s">
        <v>89</v>
      </c>
    </row>
    <row r="407" spans="1:7" ht="12.75">
      <c r="A407" s="119" t="s">
        <v>636</v>
      </c>
      <c r="B407" s="126" t="s">
        <v>637</v>
      </c>
      <c r="C407" s="64" t="s">
        <v>89</v>
      </c>
      <c r="D407" s="64" t="s">
        <v>89</v>
      </c>
      <c r="E407" s="64" t="s">
        <v>89</v>
      </c>
      <c r="F407" s="64" t="s">
        <v>89</v>
      </c>
      <c r="G407" s="124" t="s">
        <v>89</v>
      </c>
    </row>
    <row r="408" spans="1:7" ht="12.75">
      <c r="A408" s="119" t="s">
        <v>638</v>
      </c>
      <c r="B408" s="126" t="s">
        <v>639</v>
      </c>
      <c r="C408" s="64">
        <v>2017</v>
      </c>
      <c r="D408" s="64" t="s">
        <v>640</v>
      </c>
      <c r="E408" s="64" t="s">
        <v>89</v>
      </c>
      <c r="F408" s="64">
        <v>10</v>
      </c>
      <c r="G408" s="144">
        <v>562663.41</v>
      </c>
    </row>
    <row r="409" spans="1:7" ht="12.75">
      <c r="A409" s="119" t="s">
        <v>641</v>
      </c>
      <c r="B409" s="126" t="s">
        <v>642</v>
      </c>
      <c r="C409" s="64" t="s">
        <v>89</v>
      </c>
      <c r="D409" s="64" t="s">
        <v>89</v>
      </c>
      <c r="E409" s="64" t="s">
        <v>89</v>
      </c>
      <c r="F409" s="64" t="s">
        <v>89</v>
      </c>
      <c r="G409" s="124" t="s">
        <v>89</v>
      </c>
    </row>
    <row r="410" spans="1:7" ht="12.75">
      <c r="A410" s="119" t="s">
        <v>643</v>
      </c>
      <c r="B410" s="126" t="s">
        <v>644</v>
      </c>
      <c r="C410" s="64">
        <v>2016</v>
      </c>
      <c r="D410" s="64" t="s">
        <v>640</v>
      </c>
      <c r="E410" s="64" t="s">
        <v>89</v>
      </c>
      <c r="F410" s="64">
        <v>81</v>
      </c>
      <c r="G410" s="144">
        <v>2862625.01</v>
      </c>
    </row>
    <row r="411" spans="1:7" ht="12.75">
      <c r="A411" s="119"/>
      <c r="B411" s="126" t="s">
        <v>644</v>
      </c>
      <c r="C411" s="64">
        <v>2017</v>
      </c>
      <c r="D411" s="64" t="s">
        <v>640</v>
      </c>
      <c r="E411" s="64" t="s">
        <v>89</v>
      </c>
      <c r="F411" s="64">
        <v>150</v>
      </c>
      <c r="G411" s="144">
        <v>578711.65</v>
      </c>
    </row>
    <row r="412" spans="1:7" ht="12.75">
      <c r="A412" s="119"/>
      <c r="B412" s="126" t="s">
        <v>644</v>
      </c>
      <c r="C412" s="64">
        <v>2018</v>
      </c>
      <c r="D412" s="64" t="s">
        <v>640</v>
      </c>
      <c r="E412" s="64" t="s">
        <v>89</v>
      </c>
      <c r="F412" s="64">
        <v>245</v>
      </c>
      <c r="G412" s="144">
        <v>1913119.55</v>
      </c>
    </row>
    <row r="413" spans="1:7" ht="12.75">
      <c r="A413" s="119" t="s">
        <v>645</v>
      </c>
      <c r="B413" s="126" t="s">
        <v>646</v>
      </c>
      <c r="C413" s="64" t="s">
        <v>89</v>
      </c>
      <c r="D413" s="64" t="s">
        <v>89</v>
      </c>
      <c r="E413" s="64" t="s">
        <v>89</v>
      </c>
      <c r="F413" s="64" t="s">
        <v>89</v>
      </c>
      <c r="G413" s="124" t="s">
        <v>89</v>
      </c>
    </row>
    <row r="414" spans="1:7" ht="12.75">
      <c r="A414" s="119" t="s">
        <v>647</v>
      </c>
      <c r="B414" s="126" t="s">
        <v>648</v>
      </c>
      <c r="C414" s="64" t="s">
        <v>89</v>
      </c>
      <c r="D414" s="64" t="s">
        <v>89</v>
      </c>
      <c r="E414" s="64" t="s">
        <v>89</v>
      </c>
      <c r="F414" s="64" t="s">
        <v>89</v>
      </c>
      <c r="G414" s="124" t="s">
        <v>89</v>
      </c>
    </row>
    <row r="415" spans="1:7" ht="12.75">
      <c r="A415" s="119" t="s">
        <v>649</v>
      </c>
      <c r="B415" s="126" t="s">
        <v>650</v>
      </c>
      <c r="C415" s="64" t="s">
        <v>89</v>
      </c>
      <c r="D415" s="64" t="s">
        <v>89</v>
      </c>
      <c r="E415" s="64" t="s">
        <v>89</v>
      </c>
      <c r="F415" s="64" t="s">
        <v>89</v>
      </c>
      <c r="G415" s="124" t="s">
        <v>89</v>
      </c>
    </row>
    <row r="416" spans="1:7" ht="12.75">
      <c r="A416" s="119" t="s">
        <v>651</v>
      </c>
      <c r="B416" s="127" t="s">
        <v>652</v>
      </c>
      <c r="C416" s="64" t="s">
        <v>89</v>
      </c>
      <c r="D416" s="64" t="s">
        <v>89</v>
      </c>
      <c r="E416" s="64" t="s">
        <v>89</v>
      </c>
      <c r="F416" s="64" t="s">
        <v>89</v>
      </c>
      <c r="G416" s="124" t="s">
        <v>89</v>
      </c>
    </row>
    <row r="417" spans="1:7" ht="12.75">
      <c r="A417" s="119" t="s">
        <v>653</v>
      </c>
      <c r="B417" s="126" t="s">
        <v>639</v>
      </c>
      <c r="C417" s="64" t="s">
        <v>89</v>
      </c>
      <c r="D417" s="64" t="s">
        <v>89</v>
      </c>
      <c r="E417" s="64" t="s">
        <v>89</v>
      </c>
      <c r="F417" s="64" t="s">
        <v>89</v>
      </c>
      <c r="G417" s="124" t="s">
        <v>89</v>
      </c>
    </row>
    <row r="418" spans="1:7" ht="12.75">
      <c r="A418" s="119" t="s">
        <v>654</v>
      </c>
      <c r="B418" s="126" t="s">
        <v>642</v>
      </c>
      <c r="C418" s="64" t="s">
        <v>89</v>
      </c>
      <c r="D418" s="64" t="s">
        <v>89</v>
      </c>
      <c r="E418" s="64" t="s">
        <v>89</v>
      </c>
      <c r="F418" s="64" t="s">
        <v>89</v>
      </c>
      <c r="G418" s="124" t="s">
        <v>89</v>
      </c>
    </row>
    <row r="419" spans="1:7" ht="12.75">
      <c r="A419" s="119" t="s">
        <v>655</v>
      </c>
      <c r="B419" s="126" t="s">
        <v>644</v>
      </c>
      <c r="C419" s="64" t="s">
        <v>89</v>
      </c>
      <c r="D419" s="64" t="s">
        <v>89</v>
      </c>
      <c r="E419" s="64" t="s">
        <v>89</v>
      </c>
      <c r="F419" s="64" t="s">
        <v>89</v>
      </c>
      <c r="G419" s="124" t="s">
        <v>89</v>
      </c>
    </row>
    <row r="420" spans="1:7" ht="12.75">
      <c r="A420" s="119" t="s">
        <v>656</v>
      </c>
      <c r="B420" s="126" t="s">
        <v>646</v>
      </c>
      <c r="C420" s="64">
        <v>2016</v>
      </c>
      <c r="D420" s="64" t="s">
        <v>640</v>
      </c>
      <c r="E420" s="64" t="s">
        <v>89</v>
      </c>
      <c r="F420" s="64">
        <v>300</v>
      </c>
      <c r="G420" s="144">
        <v>6779097.5600000005</v>
      </c>
    </row>
    <row r="421" spans="1:7" ht="12.75">
      <c r="A421" s="119"/>
      <c r="B421" s="126" t="s">
        <v>646</v>
      </c>
      <c r="C421" s="64">
        <v>2017</v>
      </c>
      <c r="D421" s="64" t="s">
        <v>640</v>
      </c>
      <c r="E421" s="64" t="s">
        <v>89</v>
      </c>
      <c r="F421" s="64">
        <v>752</v>
      </c>
      <c r="G421" s="144">
        <f>1841318.56</f>
        <v>1841318.56</v>
      </c>
    </row>
    <row r="422" spans="1:7" ht="12.75">
      <c r="A422" s="119" t="s">
        <v>657</v>
      </c>
      <c r="B422" s="126" t="s">
        <v>648</v>
      </c>
      <c r="C422" s="64" t="s">
        <v>89</v>
      </c>
      <c r="D422" s="64" t="s">
        <v>89</v>
      </c>
      <c r="E422" s="64" t="s">
        <v>89</v>
      </c>
      <c r="F422" s="64" t="s">
        <v>89</v>
      </c>
      <c r="G422" s="124" t="s">
        <v>89</v>
      </c>
    </row>
    <row r="423" spans="1:7" ht="12.75">
      <c r="A423" s="119" t="s">
        <v>658</v>
      </c>
      <c r="B423" s="126" t="s">
        <v>650</v>
      </c>
      <c r="C423" s="64" t="s">
        <v>89</v>
      </c>
      <c r="D423" s="64" t="s">
        <v>89</v>
      </c>
      <c r="E423" s="64" t="s">
        <v>89</v>
      </c>
      <c r="F423" s="64" t="s">
        <v>89</v>
      </c>
      <c r="G423" s="124" t="s">
        <v>89</v>
      </c>
    </row>
    <row r="424" spans="1:7" ht="12.75" hidden="1">
      <c r="A424" s="136"/>
      <c r="B424" s="137"/>
      <c r="C424" s="64" t="s">
        <v>89</v>
      </c>
      <c r="D424" s="64" t="s">
        <v>89</v>
      </c>
      <c r="E424" s="64" t="s">
        <v>89</v>
      </c>
      <c r="F424" s="64" t="s">
        <v>89</v>
      </c>
      <c r="G424" s="124" t="s">
        <v>89</v>
      </c>
    </row>
    <row r="425" spans="1:7" ht="38.25">
      <c r="A425" s="119" t="s">
        <v>659</v>
      </c>
      <c r="B425" s="147" t="s">
        <v>660</v>
      </c>
      <c r="C425" s="64" t="s">
        <v>89</v>
      </c>
      <c r="D425" s="64" t="s">
        <v>89</v>
      </c>
      <c r="E425" s="64" t="s">
        <v>89</v>
      </c>
      <c r="F425" s="64" t="s">
        <v>89</v>
      </c>
      <c r="G425" s="124" t="s">
        <v>89</v>
      </c>
    </row>
    <row r="426" spans="1:7" ht="25.5">
      <c r="A426" s="119" t="s">
        <v>661</v>
      </c>
      <c r="B426" s="126" t="s">
        <v>662</v>
      </c>
      <c r="C426" s="64" t="s">
        <v>89</v>
      </c>
      <c r="D426" s="64" t="s">
        <v>89</v>
      </c>
      <c r="E426" s="64" t="s">
        <v>89</v>
      </c>
      <c r="F426" s="64" t="s">
        <v>89</v>
      </c>
      <c r="G426" s="124" t="s">
        <v>89</v>
      </c>
    </row>
    <row r="427" spans="1:7" ht="12.75">
      <c r="A427" s="119" t="s">
        <v>663</v>
      </c>
      <c r="B427" s="126" t="s">
        <v>637</v>
      </c>
      <c r="C427" s="64" t="s">
        <v>89</v>
      </c>
      <c r="D427" s="64" t="s">
        <v>89</v>
      </c>
      <c r="E427" s="64" t="s">
        <v>89</v>
      </c>
      <c r="F427" s="64" t="s">
        <v>89</v>
      </c>
      <c r="G427" s="124" t="s">
        <v>89</v>
      </c>
    </row>
    <row r="428" spans="1:7" ht="12.75" hidden="1">
      <c r="A428" s="119" t="s">
        <v>664</v>
      </c>
      <c r="B428" s="126" t="s">
        <v>639</v>
      </c>
      <c r="C428" s="64"/>
      <c r="D428" s="64" t="s">
        <v>228</v>
      </c>
      <c r="E428" s="64" t="s">
        <v>228</v>
      </c>
      <c r="F428" s="64" t="s">
        <v>228</v>
      </c>
      <c r="G428" s="124" t="s">
        <v>228</v>
      </c>
    </row>
    <row r="429" spans="1:7" ht="12.75" hidden="1">
      <c r="A429" s="119" t="s">
        <v>665</v>
      </c>
      <c r="B429" s="126" t="s">
        <v>642</v>
      </c>
      <c r="C429" s="64"/>
      <c r="D429" s="64" t="s">
        <v>228</v>
      </c>
      <c r="E429" s="64" t="s">
        <v>228</v>
      </c>
      <c r="F429" s="64" t="s">
        <v>228</v>
      </c>
      <c r="G429" s="124" t="s">
        <v>228</v>
      </c>
    </row>
    <row r="430" spans="1:7" ht="12.75" hidden="1">
      <c r="A430" s="119" t="s">
        <v>666</v>
      </c>
      <c r="B430" s="126" t="s">
        <v>644</v>
      </c>
      <c r="C430" s="64"/>
      <c r="D430" s="64" t="s">
        <v>228</v>
      </c>
      <c r="E430" s="64" t="s">
        <v>228</v>
      </c>
      <c r="F430" s="64" t="s">
        <v>228</v>
      </c>
      <c r="G430" s="124" t="s">
        <v>228</v>
      </c>
    </row>
    <row r="431" spans="1:7" ht="12.75" hidden="1">
      <c r="A431" s="119" t="s">
        <v>667</v>
      </c>
      <c r="B431" s="126" t="s">
        <v>646</v>
      </c>
      <c r="C431" s="64"/>
      <c r="D431" s="64" t="s">
        <v>228</v>
      </c>
      <c r="E431" s="64" t="s">
        <v>228</v>
      </c>
      <c r="F431" s="64" t="s">
        <v>228</v>
      </c>
      <c r="G431" s="124" t="s">
        <v>228</v>
      </c>
    </row>
    <row r="432" spans="1:7" ht="12.75" hidden="1">
      <c r="A432" s="119" t="s">
        <v>668</v>
      </c>
      <c r="B432" s="126" t="s">
        <v>648</v>
      </c>
      <c r="C432" s="64"/>
      <c r="D432" s="64" t="s">
        <v>228</v>
      </c>
      <c r="E432" s="64" t="s">
        <v>228</v>
      </c>
      <c r="F432" s="64" t="s">
        <v>228</v>
      </c>
      <c r="G432" s="124" t="s">
        <v>228</v>
      </c>
    </row>
    <row r="433" spans="1:7" ht="12.75" hidden="1">
      <c r="A433" s="119" t="s">
        <v>669</v>
      </c>
      <c r="B433" s="126" t="s">
        <v>650</v>
      </c>
      <c r="C433" s="64"/>
      <c r="D433" s="64" t="s">
        <v>228</v>
      </c>
      <c r="E433" s="64" t="s">
        <v>228</v>
      </c>
      <c r="F433" s="64" t="s">
        <v>228</v>
      </c>
      <c r="G433" s="124" t="s">
        <v>228</v>
      </c>
    </row>
    <row r="434" spans="1:7" ht="12.75">
      <c r="A434" s="119" t="s">
        <v>670</v>
      </c>
      <c r="B434" s="127" t="s">
        <v>652</v>
      </c>
      <c r="C434" s="64" t="s">
        <v>89</v>
      </c>
      <c r="D434" s="64" t="s">
        <v>89</v>
      </c>
      <c r="E434" s="64" t="s">
        <v>89</v>
      </c>
      <c r="F434" s="64" t="s">
        <v>89</v>
      </c>
      <c r="G434" s="124" t="s">
        <v>89</v>
      </c>
    </row>
    <row r="435" spans="1:7" ht="12.75" hidden="1">
      <c r="A435" s="119" t="s">
        <v>671</v>
      </c>
      <c r="B435" s="126" t="s">
        <v>639</v>
      </c>
      <c r="C435" s="64"/>
      <c r="D435" s="64" t="s">
        <v>228</v>
      </c>
      <c r="E435" s="64" t="s">
        <v>228</v>
      </c>
      <c r="F435" s="64" t="s">
        <v>228</v>
      </c>
      <c r="G435" s="124" t="s">
        <v>228</v>
      </c>
    </row>
    <row r="436" spans="1:7" ht="12.75" hidden="1">
      <c r="A436" s="119" t="s">
        <v>672</v>
      </c>
      <c r="B436" s="126" t="s">
        <v>642</v>
      </c>
      <c r="C436" s="64"/>
      <c r="D436" s="64" t="s">
        <v>228</v>
      </c>
      <c r="E436" s="64" t="s">
        <v>228</v>
      </c>
      <c r="F436" s="64" t="s">
        <v>228</v>
      </c>
      <c r="G436" s="124" t="s">
        <v>228</v>
      </c>
    </row>
    <row r="437" spans="1:7" ht="12.75" hidden="1">
      <c r="A437" s="119" t="s">
        <v>673</v>
      </c>
      <c r="B437" s="126" t="s">
        <v>644</v>
      </c>
      <c r="C437" s="64"/>
      <c r="D437" s="64" t="s">
        <v>228</v>
      </c>
      <c r="E437" s="64" t="s">
        <v>228</v>
      </c>
      <c r="F437" s="64" t="s">
        <v>228</v>
      </c>
      <c r="G437" s="124" t="s">
        <v>228</v>
      </c>
    </row>
    <row r="438" spans="1:7" ht="12.75" hidden="1">
      <c r="A438" s="119" t="s">
        <v>674</v>
      </c>
      <c r="B438" s="126" t="s">
        <v>646</v>
      </c>
      <c r="C438" s="64"/>
      <c r="D438" s="64" t="s">
        <v>228</v>
      </c>
      <c r="E438" s="64" t="s">
        <v>228</v>
      </c>
      <c r="F438" s="64" t="s">
        <v>228</v>
      </c>
      <c r="G438" s="124" t="s">
        <v>228</v>
      </c>
    </row>
    <row r="439" spans="1:7" ht="12.75" hidden="1">
      <c r="A439" s="119" t="s">
        <v>675</v>
      </c>
      <c r="B439" s="126" t="s">
        <v>648</v>
      </c>
      <c r="C439" s="64"/>
      <c r="D439" s="64" t="s">
        <v>228</v>
      </c>
      <c r="E439" s="64" t="s">
        <v>228</v>
      </c>
      <c r="F439" s="64" t="s">
        <v>228</v>
      </c>
      <c r="G439" s="124" t="s">
        <v>228</v>
      </c>
    </row>
    <row r="440" spans="1:7" ht="12.75" hidden="1">
      <c r="A440" s="119" t="s">
        <v>676</v>
      </c>
      <c r="B440" s="126" t="s">
        <v>650</v>
      </c>
      <c r="C440" s="64"/>
      <c r="D440" s="64" t="s">
        <v>228</v>
      </c>
      <c r="E440" s="64" t="s">
        <v>228</v>
      </c>
      <c r="F440" s="64" t="s">
        <v>228</v>
      </c>
      <c r="G440" s="124" t="s">
        <v>228</v>
      </c>
    </row>
    <row r="441" spans="1:7" ht="25.5">
      <c r="A441" s="119" t="s">
        <v>677</v>
      </c>
      <c r="B441" s="148" t="s">
        <v>678</v>
      </c>
      <c r="C441" s="64" t="s">
        <v>89</v>
      </c>
      <c r="D441" s="64" t="s">
        <v>89</v>
      </c>
      <c r="E441" s="64" t="s">
        <v>89</v>
      </c>
      <c r="F441" s="64" t="s">
        <v>89</v>
      </c>
      <c r="G441" s="124" t="s">
        <v>89</v>
      </c>
    </row>
    <row r="442" spans="1:7" ht="12.75" hidden="1">
      <c r="A442" s="119" t="s">
        <v>679</v>
      </c>
      <c r="B442" s="126" t="s">
        <v>680</v>
      </c>
      <c r="C442" s="64"/>
      <c r="D442" s="64"/>
      <c r="E442" s="64"/>
      <c r="F442" s="64"/>
      <c r="G442" s="124"/>
    </row>
    <row r="443" spans="1:7" ht="12.75" hidden="1">
      <c r="A443" s="119" t="s">
        <v>681</v>
      </c>
      <c r="B443" s="127" t="s">
        <v>682</v>
      </c>
      <c r="C443" s="64"/>
      <c r="D443" s="64"/>
      <c r="E443" s="64"/>
      <c r="F443" s="64"/>
      <c r="G443" s="124"/>
    </row>
    <row r="444" spans="1:7" ht="12.75">
      <c r="A444" s="31"/>
      <c r="B444" s="31"/>
      <c r="C444" s="31"/>
      <c r="D444" s="31"/>
      <c r="E444" s="31"/>
      <c r="F444" s="105"/>
      <c r="G444" s="105"/>
    </row>
    <row r="445" spans="1:7" ht="12.75">
      <c r="A445" s="31"/>
      <c r="B445" s="31"/>
      <c r="C445" s="31"/>
      <c r="D445" s="31"/>
      <c r="E445" s="31"/>
      <c r="F445" s="31"/>
      <c r="G445" s="31"/>
    </row>
    <row r="446" spans="1:7" ht="12.75" hidden="1">
      <c r="A446" s="31"/>
      <c r="B446" s="31"/>
      <c r="C446" s="31"/>
      <c r="D446" s="31"/>
      <c r="E446" s="31"/>
      <c r="F446" s="31"/>
      <c r="G446" s="31"/>
    </row>
    <row r="447" spans="1:7" ht="12.75" hidden="1">
      <c r="A447" s="212" t="s">
        <v>683</v>
      </c>
      <c r="B447" s="212"/>
      <c r="C447" s="138"/>
      <c r="D447" s="139"/>
      <c r="E447" s="138"/>
      <c r="F447" s="138"/>
      <c r="G447" s="140" t="s">
        <v>684</v>
      </c>
    </row>
    <row r="448" spans="1:7" ht="12.75" hidden="1">
      <c r="A448" s="141"/>
      <c r="B448" s="138"/>
      <c r="C448" s="138"/>
      <c r="D448" s="139"/>
      <c r="E448" s="138"/>
      <c r="F448" s="138"/>
      <c r="G448" s="140"/>
    </row>
    <row r="449" spans="1:7" ht="12.75" hidden="1">
      <c r="A449" s="212" t="s">
        <v>685</v>
      </c>
      <c r="B449" s="212"/>
      <c r="C449" s="212"/>
      <c r="D449" s="139"/>
      <c r="E449" s="138"/>
      <c r="F449" s="138"/>
      <c r="G449" s="140" t="s">
        <v>686</v>
      </c>
    </row>
    <row r="450" spans="1:7" ht="12.75" hidden="1">
      <c r="A450" s="141"/>
      <c r="B450" s="138"/>
      <c r="C450" s="138"/>
      <c r="D450" s="139"/>
      <c r="E450" s="138"/>
      <c r="F450" s="138"/>
      <c r="G450" s="140"/>
    </row>
    <row r="451" spans="1:7" ht="12.75" hidden="1">
      <c r="A451" s="212" t="s">
        <v>687</v>
      </c>
      <c r="B451" s="212"/>
      <c r="C451" s="212"/>
      <c r="D451" s="139"/>
      <c r="E451" s="138"/>
      <c r="F451" s="138"/>
      <c r="G451" s="140" t="s">
        <v>688</v>
      </c>
    </row>
    <row r="452" spans="1:7" ht="12.75">
      <c r="A452" s="31"/>
      <c r="B452" s="31"/>
      <c r="C452" s="31"/>
      <c r="D452" s="31"/>
      <c r="E452" s="31"/>
      <c r="F452" s="31"/>
      <c r="G452" s="32"/>
    </row>
    <row r="453" spans="1:7" ht="12.75">
      <c r="A453" s="31"/>
      <c r="B453" s="31"/>
      <c r="C453" s="31"/>
      <c r="D453" s="31"/>
      <c r="E453" s="31"/>
      <c r="F453" s="31"/>
      <c r="G453" s="31"/>
    </row>
  </sheetData>
  <sheetProtection/>
  <mergeCells count="5">
    <mergeCell ref="A7:G7"/>
    <mergeCell ref="A9:G9"/>
    <mergeCell ref="A447:B447"/>
    <mergeCell ref="A449:C449"/>
    <mergeCell ref="A451:C451"/>
  </mergeCells>
  <hyperlinks>
    <hyperlink ref="G2" r:id="rId1" display="http://mobileonline.garant.ru/ - /document/71792554/entry/100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5.00390625" style="31" customWidth="1"/>
    <col min="2" max="2" width="41.00390625" style="31" customWidth="1"/>
    <col min="3" max="3" width="47.00390625" style="31" customWidth="1"/>
    <col min="4" max="16384" width="9.125" style="31" customWidth="1"/>
  </cols>
  <sheetData>
    <row r="1" spans="1:5" ht="12.75">
      <c r="A1" s="179" t="s">
        <v>32</v>
      </c>
      <c r="B1" s="179"/>
      <c r="C1" s="179"/>
      <c r="D1" s="38"/>
      <c r="E1" s="38"/>
    </row>
    <row r="2" spans="1:5" ht="30" customHeight="1">
      <c r="A2" s="180" t="s">
        <v>160</v>
      </c>
      <c r="B2" s="180"/>
      <c r="C2" s="180"/>
      <c r="D2" s="39"/>
      <c r="E2" s="39"/>
    </row>
    <row r="3" spans="3:5" ht="25.5">
      <c r="C3" s="60" t="s">
        <v>161</v>
      </c>
      <c r="E3" s="59"/>
    </row>
    <row r="4" ht="12.75">
      <c r="E4" s="59"/>
    </row>
    <row r="5" ht="12.75">
      <c r="E5" s="59"/>
    </row>
    <row r="6" ht="12.75">
      <c r="E6" s="59"/>
    </row>
    <row r="7" spans="1:3" ht="12.75">
      <c r="A7" s="177" t="s">
        <v>54</v>
      </c>
      <c r="B7" s="177"/>
      <c r="C7" s="177"/>
    </row>
    <row r="8" spans="1:3" ht="12.75">
      <c r="A8" s="177" t="s">
        <v>55</v>
      </c>
      <c r="B8" s="177"/>
      <c r="C8" s="177"/>
    </row>
    <row r="9" spans="1:3" ht="12.75">
      <c r="A9" s="178" t="s">
        <v>180</v>
      </c>
      <c r="B9" s="177"/>
      <c r="C9" s="177"/>
    </row>
    <row r="10" spans="1:3" ht="12.75">
      <c r="A10" s="177" t="s">
        <v>186</v>
      </c>
      <c r="B10" s="177"/>
      <c r="C10" s="177"/>
    </row>
    <row r="12" spans="1:3" ht="27" customHeight="1">
      <c r="A12" s="34">
        <v>1</v>
      </c>
      <c r="B12" s="41" t="s">
        <v>56</v>
      </c>
      <c r="C12" s="1" t="s">
        <v>179</v>
      </c>
    </row>
    <row r="13" spans="1:3" ht="12.75">
      <c r="A13" s="34">
        <v>2</v>
      </c>
      <c r="B13" s="40" t="s">
        <v>57</v>
      </c>
      <c r="C13" s="40" t="s">
        <v>180</v>
      </c>
    </row>
    <row r="14" spans="1:3" ht="12.75">
      <c r="A14" s="34">
        <v>3</v>
      </c>
      <c r="B14" s="40" t="s">
        <v>58</v>
      </c>
      <c r="C14" s="40" t="s">
        <v>83</v>
      </c>
    </row>
    <row r="15" spans="1:3" ht="12.75">
      <c r="A15" s="34">
        <v>4</v>
      </c>
      <c r="B15" s="40" t="s">
        <v>59</v>
      </c>
      <c r="C15" s="40" t="s">
        <v>83</v>
      </c>
    </row>
    <row r="16" spans="1:3" ht="12.75">
      <c r="A16" s="34">
        <v>5</v>
      </c>
      <c r="B16" s="40" t="s">
        <v>60</v>
      </c>
      <c r="C16" s="41">
        <v>6829105020</v>
      </c>
    </row>
    <row r="17" spans="1:3" ht="12.75">
      <c r="A17" s="34">
        <v>6</v>
      </c>
      <c r="B17" s="40" t="s">
        <v>61</v>
      </c>
      <c r="C17" s="41">
        <v>682901001</v>
      </c>
    </row>
    <row r="18" spans="1:3" ht="12.75">
      <c r="A18" s="34">
        <v>7</v>
      </c>
      <c r="B18" s="40" t="s">
        <v>62</v>
      </c>
      <c r="C18" s="40" t="s">
        <v>84</v>
      </c>
    </row>
    <row r="19" spans="1:3" ht="12.75">
      <c r="A19" s="34">
        <v>8</v>
      </c>
      <c r="B19" s="40" t="s">
        <v>63</v>
      </c>
      <c r="C19" s="41" t="s">
        <v>85</v>
      </c>
    </row>
    <row r="20" spans="1:3" ht="12.75">
      <c r="A20" s="34">
        <v>9</v>
      </c>
      <c r="B20" s="40" t="s">
        <v>64</v>
      </c>
      <c r="C20" s="41" t="s">
        <v>86</v>
      </c>
    </row>
    <row r="21" spans="1:3" ht="12.75">
      <c r="A21" s="34">
        <v>10</v>
      </c>
      <c r="B21" s="40" t="s">
        <v>65</v>
      </c>
      <c r="C21" s="41" t="s">
        <v>87</v>
      </c>
    </row>
  </sheetData>
  <sheetProtection/>
  <mergeCells count="6">
    <mergeCell ref="A7:C7"/>
    <mergeCell ref="A8:C8"/>
    <mergeCell ref="A9:C9"/>
    <mergeCell ref="A10:C10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workbookViewId="0" topLeftCell="A1">
      <selection activeCell="H15" sqref="H15"/>
    </sheetView>
  </sheetViews>
  <sheetFormatPr defaultColWidth="9.00390625" defaultRowHeight="12.75"/>
  <cols>
    <col min="1" max="1" width="13.125" style="31" customWidth="1"/>
    <col min="2" max="2" width="64.75390625" style="31" customWidth="1"/>
    <col min="3" max="3" width="14.125" style="31" customWidth="1"/>
    <col min="4" max="4" width="16.00390625" style="31" customWidth="1"/>
    <col min="5" max="5" width="14.625" style="31" customWidth="1"/>
    <col min="6" max="6" width="1.75390625" style="31" customWidth="1"/>
    <col min="7" max="7" width="11.75390625" style="31" bestFit="1" customWidth="1"/>
    <col min="8" max="16384" width="9.125" style="31" customWidth="1"/>
  </cols>
  <sheetData>
    <row r="1" spans="3:5" ht="12.75">
      <c r="C1" s="179" t="s">
        <v>42</v>
      </c>
      <c r="D1" s="179"/>
      <c r="E1" s="179"/>
    </row>
    <row r="2" spans="1:5" ht="31.5" customHeight="1">
      <c r="A2" s="180" t="s">
        <v>160</v>
      </c>
      <c r="B2" s="180"/>
      <c r="C2" s="180"/>
      <c r="D2" s="180"/>
      <c r="E2" s="180"/>
    </row>
    <row r="3" spans="1:5" ht="24" customHeight="1">
      <c r="A3" s="188" t="s">
        <v>161</v>
      </c>
      <c r="B3" s="188"/>
      <c r="C3" s="188"/>
      <c r="D3" s="188"/>
      <c r="E3" s="188"/>
    </row>
    <row r="4" spans="3:5" ht="18.75" customHeight="1">
      <c r="C4" s="37"/>
      <c r="D4" s="37"/>
      <c r="E4" s="37"/>
    </row>
    <row r="5" spans="3:5" ht="18" customHeight="1">
      <c r="C5" s="37"/>
      <c r="D5" s="37"/>
      <c r="E5" s="37"/>
    </row>
    <row r="7" s="79" customFormat="1" ht="12.75"/>
    <row r="8" spans="1:5" s="79" customFormat="1" ht="12.75">
      <c r="A8" s="186" t="s">
        <v>43</v>
      </c>
      <c r="B8" s="186"/>
      <c r="C8" s="186"/>
      <c r="D8" s="186"/>
      <c r="E8" s="186"/>
    </row>
    <row r="9" spans="1:5" s="79" customFormat="1" ht="12.75">
      <c r="A9" s="189" t="s">
        <v>44</v>
      </c>
      <c r="B9" s="181"/>
      <c r="C9" s="181"/>
      <c r="D9" s="181"/>
      <c r="E9" s="181"/>
    </row>
    <row r="10" spans="2:4" s="79" customFormat="1" ht="12.75">
      <c r="B10" s="187" t="str">
        <f>'[2]Раскр. Прил. №2'!$A$10</f>
        <v>АО "ОРЭС-Тамбов"</v>
      </c>
      <c r="C10" s="181"/>
      <c r="D10" s="181"/>
    </row>
    <row r="11" spans="2:4" s="79" customFormat="1" ht="12.75">
      <c r="B11" s="181" t="s">
        <v>186</v>
      </c>
      <c r="C11" s="181"/>
      <c r="D11" s="181"/>
    </row>
    <row r="12" s="79" customFormat="1" ht="12.75"/>
    <row r="13" spans="1:6" s="79" customFormat="1" ht="26.25" customHeight="1">
      <c r="A13" s="182" t="s">
        <v>35</v>
      </c>
      <c r="B13" s="182" t="s">
        <v>36</v>
      </c>
      <c r="C13" s="182" t="s">
        <v>27</v>
      </c>
      <c r="D13" s="184" t="s">
        <v>41</v>
      </c>
      <c r="E13" s="185"/>
      <c r="F13" s="80"/>
    </row>
    <row r="14" spans="1:6" s="79" customFormat="1" ht="25.5">
      <c r="A14" s="183"/>
      <c r="B14" s="183"/>
      <c r="C14" s="183"/>
      <c r="D14" s="81" t="s">
        <v>37</v>
      </c>
      <c r="E14" s="81" t="s">
        <v>38</v>
      </c>
      <c r="F14" s="80"/>
    </row>
    <row r="15" spans="1:7" s="96" customFormat="1" ht="114.75">
      <c r="A15" s="82" t="s">
        <v>28</v>
      </c>
      <c r="B15" s="102" t="s">
        <v>39</v>
      </c>
      <c r="C15" s="116" t="s">
        <v>187</v>
      </c>
      <c r="D15" s="86">
        <v>16675.139336492975</v>
      </c>
      <c r="E15" s="86">
        <v>16675.139336492975</v>
      </c>
      <c r="F15" s="103"/>
      <c r="G15" s="104"/>
    </row>
    <row r="16" spans="1:6" s="96" customFormat="1" ht="51">
      <c r="A16" s="82" t="s">
        <v>45</v>
      </c>
      <c r="B16" s="102" t="s">
        <v>46</v>
      </c>
      <c r="C16" s="116" t="s">
        <v>187</v>
      </c>
      <c r="D16" s="86">
        <v>11116.759557661982</v>
      </c>
      <c r="E16" s="86">
        <v>11116.759557661982</v>
      </c>
      <c r="F16" s="95"/>
    </row>
    <row r="17" spans="1:6" s="96" customFormat="1" ht="51">
      <c r="A17" s="82" t="s">
        <v>47</v>
      </c>
      <c r="B17" s="102" t="s">
        <v>48</v>
      </c>
      <c r="C17" s="116" t="s">
        <v>187</v>
      </c>
      <c r="D17" s="86">
        <v>5558.379778830991</v>
      </c>
      <c r="E17" s="86">
        <v>5558.379778830991</v>
      </c>
      <c r="F17" s="95"/>
    </row>
    <row r="18" spans="1:6" s="79" customFormat="1" ht="15.75">
      <c r="A18" s="84" t="s">
        <v>170</v>
      </c>
      <c r="B18" s="106" t="s">
        <v>171</v>
      </c>
      <c r="C18" s="82"/>
      <c r="D18" s="83"/>
      <c r="E18" s="83"/>
      <c r="F18" s="80"/>
    </row>
    <row r="19" spans="1:6" s="99" customFormat="1" ht="15.75">
      <c r="A19" s="82" t="s">
        <v>49</v>
      </c>
      <c r="B19" s="100" t="s">
        <v>181</v>
      </c>
      <c r="C19" s="85" t="s">
        <v>50</v>
      </c>
      <c r="D19" s="86">
        <v>1279052.5875279496</v>
      </c>
      <c r="E19" s="86"/>
      <c r="F19" s="98"/>
    </row>
    <row r="20" spans="1:6" s="99" customFormat="1" ht="15.75">
      <c r="A20" s="82" t="s">
        <v>51</v>
      </c>
      <c r="B20" s="100" t="s">
        <v>182</v>
      </c>
      <c r="C20" s="85" t="s">
        <v>50</v>
      </c>
      <c r="D20" s="86">
        <v>2303368.8002951364</v>
      </c>
      <c r="E20" s="86"/>
      <c r="F20" s="98"/>
    </row>
    <row r="21" spans="1:6" s="79" customFormat="1" ht="16.5" customHeight="1">
      <c r="A21" s="84" t="s">
        <v>172</v>
      </c>
      <c r="B21" s="87" t="s">
        <v>173</v>
      </c>
      <c r="C21" s="82"/>
      <c r="D21" s="86"/>
      <c r="E21" s="86"/>
      <c r="F21" s="80"/>
    </row>
    <row r="22" spans="1:6" s="79" customFormat="1" ht="31.5">
      <c r="A22" s="82" t="s">
        <v>52</v>
      </c>
      <c r="B22" s="89" t="s">
        <v>188</v>
      </c>
      <c r="C22" s="85" t="s">
        <v>50</v>
      </c>
      <c r="D22" s="86">
        <v>1578390.1808474334</v>
      </c>
      <c r="E22" s="86"/>
      <c r="F22" s="80"/>
    </row>
    <row r="23" spans="1:6" s="79" customFormat="1" ht="31.5">
      <c r="A23" s="82" t="s">
        <v>53</v>
      </c>
      <c r="B23" s="89" t="s">
        <v>189</v>
      </c>
      <c r="C23" s="85" t="s">
        <v>50</v>
      </c>
      <c r="D23" s="86">
        <v>2502125.9390048147</v>
      </c>
      <c r="E23" s="86"/>
      <c r="F23" s="80"/>
    </row>
    <row r="24" spans="1:6" s="79" customFormat="1" ht="31.5">
      <c r="A24" s="82" t="s">
        <v>174</v>
      </c>
      <c r="B24" s="89" t="s">
        <v>190</v>
      </c>
      <c r="C24" s="85" t="s">
        <v>50</v>
      </c>
      <c r="D24" s="86">
        <v>2253709.579906646</v>
      </c>
      <c r="E24" s="86"/>
      <c r="F24" s="80"/>
    </row>
    <row r="25" spans="1:6" s="79" customFormat="1" ht="31.5">
      <c r="A25" s="82" t="s">
        <v>175</v>
      </c>
      <c r="B25" s="89" t="s">
        <v>191</v>
      </c>
      <c r="C25" s="85" t="s">
        <v>50</v>
      </c>
      <c r="D25" s="86">
        <v>3658522.2653407715</v>
      </c>
      <c r="E25" s="86"/>
      <c r="F25" s="80"/>
    </row>
    <row r="26" spans="1:6" s="79" customFormat="1" ht="31.5">
      <c r="A26" s="82" t="s">
        <v>176</v>
      </c>
      <c r="B26" s="89" t="s">
        <v>192</v>
      </c>
      <c r="C26" s="85" t="s">
        <v>50</v>
      </c>
      <c r="D26" s="86">
        <v>5654276.409929981</v>
      </c>
      <c r="E26" s="86"/>
      <c r="F26" s="80"/>
    </row>
    <row r="27" spans="1:6" s="79" customFormat="1" ht="31.5">
      <c r="A27" s="82" t="s">
        <v>177</v>
      </c>
      <c r="B27" s="89" t="s">
        <v>193</v>
      </c>
      <c r="C27" s="85" t="s">
        <v>50</v>
      </c>
      <c r="D27" s="86">
        <v>6749059.845360825</v>
      </c>
      <c r="E27" s="86"/>
      <c r="F27" s="80"/>
    </row>
    <row r="28" spans="1:6" s="92" customFormat="1" ht="15.75">
      <c r="A28" s="88" t="s">
        <v>194</v>
      </c>
      <c r="B28" s="89" t="s">
        <v>178</v>
      </c>
      <c r="C28" s="88"/>
      <c r="D28" s="90"/>
      <c r="E28" s="90"/>
      <c r="F28" s="91"/>
    </row>
    <row r="29" spans="1:6" s="92" customFormat="1" ht="31.5">
      <c r="A29" s="82" t="s">
        <v>195</v>
      </c>
      <c r="B29" s="89" t="s">
        <v>197</v>
      </c>
      <c r="C29" s="85" t="s">
        <v>40</v>
      </c>
      <c r="D29" s="86">
        <v>56266.341</v>
      </c>
      <c r="E29" s="86"/>
      <c r="F29" s="91"/>
    </row>
    <row r="30" spans="1:6" s="79" customFormat="1" ht="31.5">
      <c r="A30" s="82" t="s">
        <v>196</v>
      </c>
      <c r="B30" s="89" t="s">
        <v>198</v>
      </c>
      <c r="C30" s="85" t="s">
        <v>40</v>
      </c>
      <c r="D30" s="86">
        <v>16626.64606965174</v>
      </c>
      <c r="E30" s="86"/>
      <c r="F30" s="80"/>
    </row>
    <row r="31" spans="1:6" s="79" customFormat="1" ht="31.5">
      <c r="A31" s="82" t="s">
        <v>200</v>
      </c>
      <c r="B31" s="89" t="s">
        <v>199</v>
      </c>
      <c r="C31" s="85" t="s">
        <v>40</v>
      </c>
      <c r="D31" s="86">
        <v>7318.183090909091</v>
      </c>
      <c r="E31" s="86"/>
      <c r="F31" s="80"/>
    </row>
    <row r="32" spans="1:6" s="79" customFormat="1" ht="31.5">
      <c r="A32" s="82" t="s">
        <v>201</v>
      </c>
      <c r="B32" s="89" t="s">
        <v>183</v>
      </c>
      <c r="C32" s="85" t="s">
        <v>40</v>
      </c>
      <c r="D32" s="86">
        <v>11938.891199999998</v>
      </c>
      <c r="E32" s="86"/>
      <c r="F32" s="80"/>
    </row>
    <row r="33" spans="1:6" s="79" customFormat="1" ht="31.5">
      <c r="A33" s="82" t="s">
        <v>202</v>
      </c>
      <c r="B33" s="89" t="s">
        <v>184</v>
      </c>
      <c r="C33" s="85" t="s">
        <v>40</v>
      </c>
      <c r="D33" s="86">
        <v>3135.666415701415</v>
      </c>
      <c r="E33" s="86"/>
      <c r="F33" s="80"/>
    </row>
    <row r="34" spans="1:6" s="79" customFormat="1" ht="47.25">
      <c r="A34" s="82" t="s">
        <v>203</v>
      </c>
      <c r="B34" s="89" t="s">
        <v>185</v>
      </c>
      <c r="C34" s="85" t="s">
        <v>40</v>
      </c>
      <c r="D34" s="86">
        <v>5674.891977777778</v>
      </c>
      <c r="E34" s="86"/>
      <c r="F34" s="80"/>
    </row>
  </sheetData>
  <sheetProtection/>
  <mergeCells count="11">
    <mergeCell ref="C1:E1"/>
    <mergeCell ref="A8:E8"/>
    <mergeCell ref="B10:D10"/>
    <mergeCell ref="A3:E3"/>
    <mergeCell ref="A9:E9"/>
    <mergeCell ref="B11:D11"/>
    <mergeCell ref="A13:A14"/>
    <mergeCell ref="B13:B14"/>
    <mergeCell ref="C13:C14"/>
    <mergeCell ref="D13:E13"/>
    <mergeCell ref="A2:E2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76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28" sqref="D28"/>
    </sheetView>
  </sheetViews>
  <sheetFormatPr defaultColWidth="9.00390625" defaultRowHeight="12.75"/>
  <cols>
    <col min="1" max="1" width="7.125" style="31" customWidth="1"/>
    <col min="2" max="2" width="50.75390625" style="31" customWidth="1"/>
    <col min="3" max="3" width="14.125" style="31" customWidth="1"/>
    <col min="4" max="4" width="16.00390625" style="31" customWidth="1"/>
    <col min="5" max="5" width="18.25390625" style="31" customWidth="1"/>
    <col min="6" max="16384" width="9.125" style="31" customWidth="1"/>
  </cols>
  <sheetData>
    <row r="1" spans="3:5" ht="12.75">
      <c r="C1" s="179" t="s">
        <v>156</v>
      </c>
      <c r="D1" s="179"/>
      <c r="E1" s="179"/>
    </row>
    <row r="2" spans="1:5" ht="30" customHeight="1">
      <c r="A2" s="180" t="s">
        <v>160</v>
      </c>
      <c r="B2" s="180"/>
      <c r="C2" s="180"/>
      <c r="D2" s="180"/>
      <c r="E2" s="180"/>
    </row>
    <row r="3" spans="1:5" ht="24.75" customHeight="1">
      <c r="A3" s="188" t="s">
        <v>161</v>
      </c>
      <c r="B3" s="188"/>
      <c r="C3" s="188"/>
      <c r="D3" s="188"/>
      <c r="E3" s="188"/>
    </row>
    <row r="4" spans="3:5" ht="19.5" customHeight="1">
      <c r="C4" s="101"/>
      <c r="D4" s="37"/>
      <c r="E4" s="37"/>
    </row>
    <row r="5" ht="12.75">
      <c r="C5" s="55"/>
    </row>
    <row r="6" spans="1:5" ht="12.75">
      <c r="A6" s="191" t="s">
        <v>66</v>
      </c>
      <c r="B6" s="191"/>
      <c r="C6" s="191"/>
      <c r="D6" s="191"/>
      <c r="E6" s="191"/>
    </row>
    <row r="7" spans="1:5" ht="13.5" customHeight="1">
      <c r="A7" s="192" t="s">
        <v>67</v>
      </c>
      <c r="B7" s="177"/>
      <c r="C7" s="177"/>
      <c r="D7" s="177"/>
      <c r="E7" s="177"/>
    </row>
    <row r="8" spans="2:4" ht="12.75">
      <c r="B8" s="178"/>
      <c r="C8" s="177"/>
      <c r="D8" s="177"/>
    </row>
    <row r="9" spans="2:4" ht="12.75">
      <c r="B9" s="177"/>
      <c r="C9" s="177"/>
      <c r="D9" s="177"/>
    </row>
    <row r="10" spans="1:5" ht="63.75">
      <c r="A10" s="33" t="s">
        <v>68</v>
      </c>
      <c r="B10" s="33" t="s">
        <v>9</v>
      </c>
      <c r="C10" s="43" t="s">
        <v>69</v>
      </c>
      <c r="D10" s="43" t="s">
        <v>169</v>
      </c>
      <c r="E10" s="43" t="s">
        <v>70</v>
      </c>
    </row>
    <row r="11" spans="1:5" ht="25.5">
      <c r="A11" s="43">
        <v>1</v>
      </c>
      <c r="B11" s="1" t="s">
        <v>71</v>
      </c>
      <c r="C11" s="44">
        <v>3909393.777777797</v>
      </c>
      <c r="D11" s="45">
        <v>14215.43333333333</v>
      </c>
      <c r="E11" s="46">
        <v>275.010524555082</v>
      </c>
    </row>
    <row r="12" spans="1:5" ht="12.75">
      <c r="A12" s="43"/>
      <c r="B12" s="47" t="s">
        <v>37</v>
      </c>
      <c r="C12" s="44">
        <v>3909393.777777797</v>
      </c>
      <c r="D12" s="45">
        <v>14215.43333333333</v>
      </c>
      <c r="E12" s="46">
        <v>275.010524555082</v>
      </c>
    </row>
    <row r="13" spans="1:5" ht="12.75">
      <c r="A13" s="43"/>
      <c r="B13" s="47" t="s">
        <v>38</v>
      </c>
      <c r="C13" s="44"/>
      <c r="D13" s="45"/>
      <c r="E13" s="78"/>
    </row>
    <row r="14" spans="1:5" ht="38.25">
      <c r="A14" s="43">
        <v>2</v>
      </c>
      <c r="B14" s="1" t="s">
        <v>72</v>
      </c>
      <c r="C14" s="44"/>
      <c r="D14" s="48"/>
      <c r="E14" s="46"/>
    </row>
    <row r="15" spans="1:5" ht="25.5">
      <c r="A15" s="43">
        <v>3</v>
      </c>
      <c r="B15" s="1" t="s">
        <v>73</v>
      </c>
      <c r="C15" s="44"/>
      <c r="D15" s="48"/>
      <c r="E15" s="46"/>
    </row>
    <row r="16" spans="1:5" ht="12.75">
      <c r="A16" s="43"/>
      <c r="B16" s="1" t="s">
        <v>12</v>
      </c>
      <c r="C16" s="44">
        <v>19508239.700915005</v>
      </c>
      <c r="D16" s="48">
        <v>701</v>
      </c>
      <c r="E16" s="46">
        <v>27829.15791856634</v>
      </c>
    </row>
    <row r="17" spans="1:5" ht="12.75">
      <c r="A17" s="43"/>
      <c r="B17" s="1" t="s">
        <v>14</v>
      </c>
      <c r="C17" s="44">
        <v>23047134.040045</v>
      </c>
      <c r="D17" s="48">
        <v>1765</v>
      </c>
      <c r="E17" s="46">
        <v>13057.866311640228</v>
      </c>
    </row>
    <row r="18" spans="1:5" ht="12.75">
      <c r="A18" s="43"/>
      <c r="B18" s="1" t="s">
        <v>16</v>
      </c>
      <c r="C18" s="44"/>
      <c r="D18" s="48"/>
      <c r="E18" s="46"/>
    </row>
    <row r="19" spans="1:5" ht="38.25">
      <c r="A19" s="43"/>
      <c r="B19" s="1" t="s">
        <v>79</v>
      </c>
      <c r="C19" s="44">
        <v>4845845.246666667</v>
      </c>
      <c r="D19" s="48">
        <v>512.6666666666666</v>
      </c>
      <c r="E19" s="46">
        <v>9452.233901170353</v>
      </c>
    </row>
    <row r="20" spans="1:5" ht="38.25">
      <c r="A20" s="43"/>
      <c r="B20" s="1" t="s">
        <v>80</v>
      </c>
      <c r="C20" s="44"/>
      <c r="D20" s="45"/>
      <c r="E20" s="46"/>
    </row>
    <row r="21" spans="1:5" ht="38.25">
      <c r="A21" s="43">
        <v>4</v>
      </c>
      <c r="B21" s="1" t="s">
        <v>81</v>
      </c>
      <c r="C21" s="44">
        <v>1954696.8888888985</v>
      </c>
      <c r="D21" s="45">
        <v>14215.43333333333</v>
      </c>
      <c r="E21" s="46">
        <v>137.505262277541</v>
      </c>
    </row>
    <row r="22" spans="1:5" ht="12.75">
      <c r="A22" s="43"/>
      <c r="B22" s="47" t="s">
        <v>37</v>
      </c>
      <c r="C22" s="44">
        <v>1954696.8888888985</v>
      </c>
      <c r="D22" s="45">
        <v>14215.43333333333</v>
      </c>
      <c r="E22" s="46">
        <v>137.505262277541</v>
      </c>
    </row>
    <row r="23" spans="1:5" ht="12.75">
      <c r="A23" s="43"/>
      <c r="B23" s="47" t="s">
        <v>38</v>
      </c>
      <c r="C23" s="44"/>
      <c r="D23" s="45"/>
      <c r="E23" s="46"/>
    </row>
    <row r="24" spans="1:5" ht="51">
      <c r="A24" s="43">
        <v>5</v>
      </c>
      <c r="B24" s="1" t="s">
        <v>82</v>
      </c>
      <c r="C24" s="44"/>
      <c r="D24" s="45"/>
      <c r="E24" s="46"/>
    </row>
    <row r="25" spans="1:5" ht="12.75">
      <c r="A25" s="43"/>
      <c r="B25" s="47" t="s">
        <v>37</v>
      </c>
      <c r="C25" s="44"/>
      <c r="D25" s="45"/>
      <c r="E25" s="46"/>
    </row>
    <row r="26" spans="1:5" ht="12.75">
      <c r="A26" s="43"/>
      <c r="B26" s="47" t="s">
        <v>38</v>
      </c>
      <c r="C26" s="44"/>
      <c r="D26" s="45"/>
      <c r="E26" s="46"/>
    </row>
    <row r="27" spans="1:5" ht="89.25">
      <c r="A27" s="43">
        <v>6</v>
      </c>
      <c r="B27" s="1" t="s">
        <v>88</v>
      </c>
      <c r="C27" s="44"/>
      <c r="D27" s="45"/>
      <c r="E27" s="46"/>
    </row>
    <row r="28" spans="1:5" ht="12.75">
      <c r="A28" s="43"/>
      <c r="B28" s="47" t="s">
        <v>37</v>
      </c>
      <c r="C28" s="44"/>
      <c r="D28" s="45"/>
      <c r="E28" s="46"/>
    </row>
    <row r="29" spans="1:5" ht="12.75">
      <c r="A29" s="43"/>
      <c r="B29" s="47" t="s">
        <v>38</v>
      </c>
      <c r="C29" s="44"/>
      <c r="D29" s="45"/>
      <c r="E29" s="36"/>
    </row>
    <row r="30" spans="1:5" ht="12.75">
      <c r="A30" s="49"/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  <row r="32" spans="1:5" ht="26.25" customHeight="1">
      <c r="A32" s="190" t="s">
        <v>159</v>
      </c>
      <c r="B32" s="190"/>
      <c r="C32" s="190"/>
      <c r="D32" s="190"/>
      <c r="E32" s="190"/>
    </row>
  </sheetData>
  <sheetProtection/>
  <mergeCells count="8">
    <mergeCell ref="A32:E32"/>
    <mergeCell ref="C1:E1"/>
    <mergeCell ref="A6:E6"/>
    <mergeCell ref="A7:E7"/>
    <mergeCell ref="B8:D8"/>
    <mergeCell ref="B9:D9"/>
    <mergeCell ref="A3:E3"/>
    <mergeCell ref="A2:E2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6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0" sqref="F30"/>
    </sheetView>
  </sheetViews>
  <sheetFormatPr defaultColWidth="9.00390625" defaultRowHeight="12.75"/>
  <cols>
    <col min="1" max="1" width="10.625" style="31" customWidth="1"/>
    <col min="2" max="2" width="46.875" style="31" customWidth="1"/>
    <col min="3" max="3" width="20.125" style="31" customWidth="1"/>
    <col min="4" max="4" width="18.875" style="31" customWidth="1"/>
    <col min="5" max="5" width="9.125" style="31" customWidth="1"/>
    <col min="6" max="6" width="19.875" style="93" customWidth="1"/>
    <col min="7" max="7" width="9.125" style="31" customWidth="1"/>
    <col min="8" max="16384" width="9.125" style="31" customWidth="1"/>
  </cols>
  <sheetData>
    <row r="1" spans="1:4" ht="12.75">
      <c r="A1" s="193" t="s">
        <v>113</v>
      </c>
      <c r="B1" s="193"/>
      <c r="C1" s="193"/>
      <c r="D1" s="193"/>
    </row>
    <row r="2" spans="1:4" ht="24.75" customHeight="1">
      <c r="A2" s="194" t="s">
        <v>162</v>
      </c>
      <c r="B2" s="194"/>
      <c r="C2" s="194"/>
      <c r="D2" s="194"/>
    </row>
    <row r="3" spans="1:4" ht="12.75">
      <c r="A3" s="193" t="s">
        <v>90</v>
      </c>
      <c r="B3" s="193"/>
      <c r="C3" s="193"/>
      <c r="D3" s="193"/>
    </row>
    <row r="4" spans="1:4" ht="12.75">
      <c r="A4" s="193" t="s">
        <v>91</v>
      </c>
      <c r="B4" s="193"/>
      <c r="C4" s="193"/>
      <c r="D4" s="193"/>
    </row>
    <row r="5" spans="1:4" ht="12.75">
      <c r="A5" s="191"/>
      <c r="B5" s="191"/>
      <c r="C5" s="191"/>
      <c r="D5" s="191"/>
    </row>
    <row r="6" spans="1:4" ht="12.75">
      <c r="A6" s="42"/>
      <c r="B6" s="42"/>
      <c r="C6" s="42"/>
      <c r="D6" s="42"/>
    </row>
    <row r="7" spans="1:4" ht="12.75">
      <c r="A7" s="191" t="s">
        <v>165</v>
      </c>
      <c r="B7" s="191"/>
      <c r="C7" s="191"/>
      <c r="D7" s="191"/>
    </row>
    <row r="8" spans="1:4" ht="12.75">
      <c r="A8" s="191" t="s">
        <v>166</v>
      </c>
      <c r="B8" s="191"/>
      <c r="C8" s="191"/>
      <c r="D8" s="191"/>
    </row>
    <row r="9" spans="1:4" ht="12.75">
      <c r="A9" s="191" t="s">
        <v>167</v>
      </c>
      <c r="B9" s="191"/>
      <c r="C9" s="191"/>
      <c r="D9" s="191"/>
    </row>
    <row r="10" ht="12.75">
      <c r="D10" s="32" t="s">
        <v>168</v>
      </c>
    </row>
    <row r="11" spans="1:4" ht="43.5" customHeight="1">
      <c r="A11" s="35" t="s">
        <v>30</v>
      </c>
      <c r="B11" s="61" t="s">
        <v>94</v>
      </c>
      <c r="C11" s="43" t="s">
        <v>204</v>
      </c>
      <c r="D11" s="43" t="s">
        <v>205</v>
      </c>
    </row>
    <row r="12" spans="1:54" ht="27.75" customHeight="1">
      <c r="A12" s="64" t="s">
        <v>31</v>
      </c>
      <c r="B12" s="74" t="s">
        <v>94</v>
      </c>
      <c r="C12" s="142">
        <v>5711.516562418319</v>
      </c>
      <c r="D12" s="142">
        <v>5864.090666666695</v>
      </c>
      <c r="E12" s="72"/>
      <c r="F12" s="94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3"/>
    </row>
    <row r="13" spans="1:6" ht="15.75">
      <c r="A13" s="64"/>
      <c r="B13" s="63" t="s">
        <v>95</v>
      </c>
      <c r="C13" s="143"/>
      <c r="D13" s="40"/>
      <c r="F13" s="94"/>
    </row>
    <row r="14" spans="1:6" ht="15.75">
      <c r="A14" s="64"/>
      <c r="B14" s="75" t="s">
        <v>96</v>
      </c>
      <c r="C14" s="143">
        <v>103.14883809</v>
      </c>
      <c r="D14" s="142">
        <v>74.49738999999681</v>
      </c>
      <c r="F14" s="94"/>
    </row>
    <row r="15" spans="1:6" ht="15.75">
      <c r="A15" s="64"/>
      <c r="B15" s="75" t="s">
        <v>97</v>
      </c>
      <c r="C15" s="143"/>
      <c r="D15" s="40"/>
      <c r="F15" s="94"/>
    </row>
    <row r="16" spans="1:6" ht="15.75">
      <c r="A16" s="64"/>
      <c r="B16" s="75" t="s">
        <v>98</v>
      </c>
      <c r="C16" s="143">
        <v>2880.4997410799992</v>
      </c>
      <c r="D16" s="142">
        <v>2940.9707733333344</v>
      </c>
      <c r="F16" s="94"/>
    </row>
    <row r="17" spans="1:6" ht="15.75">
      <c r="A17" s="64"/>
      <c r="B17" s="75" t="s">
        <v>99</v>
      </c>
      <c r="C17" s="143">
        <v>875.6719212883197</v>
      </c>
      <c r="D17" s="142">
        <v>892.3506666666653</v>
      </c>
      <c r="F17" s="94"/>
    </row>
    <row r="18" spans="1:6" ht="15.75">
      <c r="A18" s="64"/>
      <c r="B18" s="75" t="s">
        <v>100</v>
      </c>
      <c r="C18" s="143">
        <v>1852.1960619600006</v>
      </c>
      <c r="D18" s="142">
        <v>1956.2718366666988</v>
      </c>
      <c r="F18" s="94"/>
    </row>
    <row r="19" spans="1:6" ht="15.75">
      <c r="A19" s="64"/>
      <c r="B19" s="75" t="s">
        <v>101</v>
      </c>
      <c r="C19" s="143"/>
      <c r="D19" s="142"/>
      <c r="F19" s="94"/>
    </row>
    <row r="20" spans="1:6" ht="25.5">
      <c r="A20" s="64"/>
      <c r="B20" s="76" t="s">
        <v>102</v>
      </c>
      <c r="C20" s="143"/>
      <c r="D20" s="142"/>
      <c r="F20" s="94"/>
    </row>
    <row r="21" spans="1:6" ht="27.75" customHeight="1">
      <c r="A21" s="64"/>
      <c r="B21" s="76" t="s">
        <v>103</v>
      </c>
      <c r="C21" s="143"/>
      <c r="D21" s="40"/>
      <c r="F21" s="94"/>
    </row>
    <row r="22" spans="1:6" ht="25.5">
      <c r="A22" s="64"/>
      <c r="B22" s="76" t="s">
        <v>104</v>
      </c>
      <c r="C22" s="143">
        <v>1852.1960619600006</v>
      </c>
      <c r="D22" s="142">
        <v>1956.2718366666988</v>
      </c>
      <c r="F22" s="94"/>
    </row>
    <row r="23" spans="1:6" ht="15.75">
      <c r="A23" s="64"/>
      <c r="B23" s="76" t="s">
        <v>95</v>
      </c>
      <c r="C23" s="143"/>
      <c r="D23" s="40"/>
      <c r="F23" s="94"/>
    </row>
    <row r="24" spans="1:6" ht="15.75">
      <c r="A24" s="64"/>
      <c r="B24" s="77" t="s">
        <v>74</v>
      </c>
      <c r="C24" s="143">
        <v>10.8625062</v>
      </c>
      <c r="D24" s="142">
        <v>8.84364000000005</v>
      </c>
      <c r="F24" s="94"/>
    </row>
    <row r="25" spans="1:6" ht="25.5">
      <c r="A25" s="64"/>
      <c r="B25" s="77" t="s">
        <v>105</v>
      </c>
      <c r="C25" s="143">
        <v>1.3201413599999998</v>
      </c>
      <c r="D25" s="142">
        <v>2.986689999999953</v>
      </c>
      <c r="F25" s="94"/>
    </row>
    <row r="26" spans="1:6" ht="38.25">
      <c r="A26" s="64"/>
      <c r="B26" s="77" t="s">
        <v>106</v>
      </c>
      <c r="C26" s="143">
        <v>9.041420849999998</v>
      </c>
      <c r="D26" s="142">
        <v>74.05365000000165</v>
      </c>
      <c r="F26" s="94"/>
    </row>
    <row r="27" spans="1:6" ht="15.75">
      <c r="A27" s="64"/>
      <c r="B27" s="77" t="s">
        <v>75</v>
      </c>
      <c r="C27" s="143"/>
      <c r="D27" s="40"/>
      <c r="F27" s="94"/>
    </row>
    <row r="28" spans="1:6" ht="25.5">
      <c r="A28" s="64"/>
      <c r="B28" s="77" t="s">
        <v>107</v>
      </c>
      <c r="C28" s="143">
        <v>1834.0977351300005</v>
      </c>
      <c r="D28" s="142">
        <v>1870.3878566666972</v>
      </c>
      <c r="F28" s="94"/>
    </row>
    <row r="29" spans="1:6" ht="15.75">
      <c r="A29" s="64"/>
      <c r="B29" s="75" t="s">
        <v>108</v>
      </c>
      <c r="C29" s="143"/>
      <c r="D29" s="143"/>
      <c r="F29" s="94"/>
    </row>
    <row r="30" spans="1:6" ht="15.75">
      <c r="A30" s="64"/>
      <c r="B30" s="75" t="s">
        <v>95</v>
      </c>
      <c r="C30" s="143"/>
      <c r="D30" s="143"/>
      <c r="F30" s="94"/>
    </row>
    <row r="31" spans="1:6" ht="15.75">
      <c r="A31" s="64"/>
      <c r="B31" s="76" t="s">
        <v>76</v>
      </c>
      <c r="C31" s="143"/>
      <c r="D31" s="143"/>
      <c r="F31" s="94"/>
    </row>
    <row r="32" spans="1:6" ht="15.75">
      <c r="A32" s="64"/>
      <c r="B32" s="76" t="s">
        <v>109</v>
      </c>
      <c r="C32" s="143"/>
      <c r="D32" s="143"/>
      <c r="F32" s="94"/>
    </row>
    <row r="33" spans="1:6" ht="15.75">
      <c r="A33" s="64"/>
      <c r="B33" s="76" t="s">
        <v>77</v>
      </c>
      <c r="C33" s="143"/>
      <c r="D33" s="143"/>
      <c r="F33" s="94"/>
    </row>
    <row r="34" spans="1:6" ht="25.5">
      <c r="A34" s="64"/>
      <c r="B34" s="76" t="s">
        <v>110</v>
      </c>
      <c r="C34" s="143"/>
      <c r="D34" s="143"/>
      <c r="F34" s="94"/>
    </row>
    <row r="35" spans="1:6" ht="76.5">
      <c r="A35" s="64" t="s">
        <v>92</v>
      </c>
      <c r="B35" s="63" t="s">
        <v>111</v>
      </c>
      <c r="C35" s="143"/>
      <c r="D35" s="143"/>
      <c r="F35" s="94"/>
    </row>
    <row r="36" spans="1:6" ht="15.75">
      <c r="A36" s="64" t="s">
        <v>93</v>
      </c>
      <c r="B36" s="63" t="s">
        <v>112</v>
      </c>
      <c r="C36" s="97"/>
      <c r="D36" s="97"/>
      <c r="F36" s="94"/>
    </row>
  </sheetData>
  <sheetProtection/>
  <mergeCells count="8">
    <mergeCell ref="A8:D8"/>
    <mergeCell ref="A9:D9"/>
    <mergeCell ref="A1:D1"/>
    <mergeCell ref="A2:D2"/>
    <mergeCell ref="A3:D3"/>
    <mergeCell ref="A4:D4"/>
    <mergeCell ref="A5:D5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5.625" style="31" customWidth="1"/>
    <col min="2" max="2" width="45.75390625" style="31" customWidth="1"/>
    <col min="3" max="3" width="25.00390625" style="31" customWidth="1"/>
    <col min="4" max="4" width="23.75390625" style="31" customWidth="1"/>
    <col min="5" max="16384" width="9.125" style="31" customWidth="1"/>
  </cols>
  <sheetData>
    <row r="1" spans="1:4" ht="12.75">
      <c r="A1" s="193" t="s">
        <v>122</v>
      </c>
      <c r="B1" s="193"/>
      <c r="C1" s="193"/>
      <c r="D1" s="193"/>
    </row>
    <row r="2" spans="1:4" ht="24" customHeight="1">
      <c r="A2" s="194" t="s">
        <v>163</v>
      </c>
      <c r="B2" s="194"/>
      <c r="C2" s="194"/>
      <c r="D2" s="194"/>
    </row>
    <row r="3" spans="1:4" ht="12.75">
      <c r="A3" s="193" t="s">
        <v>90</v>
      </c>
      <c r="B3" s="193"/>
      <c r="C3" s="193"/>
      <c r="D3" s="193"/>
    </row>
    <row r="4" spans="1:4" ht="12.75">
      <c r="A4" s="193" t="s">
        <v>91</v>
      </c>
      <c r="B4" s="193"/>
      <c r="C4" s="193"/>
      <c r="D4" s="193"/>
    </row>
    <row r="5" spans="1:4" ht="12.75">
      <c r="A5" s="198" t="s">
        <v>118</v>
      </c>
      <c r="B5" s="198"/>
      <c r="C5" s="198"/>
      <c r="D5" s="198"/>
    </row>
    <row r="6" spans="1:4" ht="27" customHeight="1">
      <c r="A6" s="197" t="s">
        <v>119</v>
      </c>
      <c r="B6" s="197"/>
      <c r="C6" s="197"/>
      <c r="D6" s="197"/>
    </row>
    <row r="8" spans="1:4" ht="111.75" customHeight="1">
      <c r="A8" s="195" t="s">
        <v>117</v>
      </c>
      <c r="B8" s="196"/>
      <c r="C8" s="43" t="s">
        <v>120</v>
      </c>
      <c r="D8" s="43" t="s">
        <v>121</v>
      </c>
    </row>
    <row r="9" spans="1:4" ht="25.5">
      <c r="A9" s="64" t="s">
        <v>31</v>
      </c>
      <c r="B9" s="63" t="s">
        <v>114</v>
      </c>
      <c r="C9" s="52" t="s">
        <v>89</v>
      </c>
      <c r="D9" s="52" t="s">
        <v>89</v>
      </c>
    </row>
    <row r="10" spans="1:4" ht="51">
      <c r="A10" s="64" t="s">
        <v>92</v>
      </c>
      <c r="B10" s="63" t="s">
        <v>115</v>
      </c>
      <c r="C10" s="52">
        <v>14537.53574</v>
      </c>
      <c r="D10" s="52">
        <v>1538</v>
      </c>
    </row>
    <row r="11" spans="1:4" ht="25.5">
      <c r="A11" s="64" t="s">
        <v>93</v>
      </c>
      <c r="B11" s="63" t="s">
        <v>116</v>
      </c>
      <c r="C11" s="52" t="s">
        <v>89</v>
      </c>
      <c r="D11" s="52" t="s">
        <v>89</v>
      </c>
    </row>
  </sheetData>
  <sheetProtection/>
  <mergeCells count="7">
    <mergeCell ref="A1:D1"/>
    <mergeCell ref="A2:D2"/>
    <mergeCell ref="A3:D3"/>
    <mergeCell ref="A4:D4"/>
    <mergeCell ref="A8:B8"/>
    <mergeCell ref="A6:D6"/>
    <mergeCell ref="A5:D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31" customWidth="1"/>
    <col min="2" max="2" width="30.625" style="31" customWidth="1"/>
    <col min="3" max="5" width="27.375" style="31" customWidth="1"/>
    <col min="6" max="7" width="9.125" style="31" customWidth="1"/>
    <col min="8" max="8" width="22.375" style="31" customWidth="1"/>
    <col min="9" max="16384" width="9.125" style="31" customWidth="1"/>
  </cols>
  <sheetData>
    <row r="1" spans="2:5" ht="12.75">
      <c r="B1" s="193" t="s">
        <v>129</v>
      </c>
      <c r="C1" s="193"/>
      <c r="D1" s="193"/>
      <c r="E1" s="193"/>
    </row>
    <row r="2" spans="2:5" ht="12.75" customHeight="1">
      <c r="B2" s="194" t="s">
        <v>160</v>
      </c>
      <c r="C2" s="194"/>
      <c r="D2" s="194"/>
      <c r="E2" s="194"/>
    </row>
    <row r="3" spans="2:5" ht="12.75">
      <c r="B3" s="193" t="s">
        <v>90</v>
      </c>
      <c r="C3" s="193"/>
      <c r="D3" s="193"/>
      <c r="E3" s="193"/>
    </row>
    <row r="4" spans="2:5" ht="12.75">
      <c r="B4" s="193" t="s">
        <v>91</v>
      </c>
      <c r="C4" s="193"/>
      <c r="D4" s="193"/>
      <c r="E4" s="193"/>
    </row>
    <row r="5" spans="2:5" ht="12.75">
      <c r="B5" s="50"/>
      <c r="C5" s="50"/>
      <c r="D5" s="50"/>
      <c r="E5" s="50"/>
    </row>
    <row r="6" spans="2:5" ht="12.75">
      <c r="B6" s="50"/>
      <c r="C6" s="50"/>
      <c r="D6" s="50"/>
      <c r="E6" s="50"/>
    </row>
    <row r="7" spans="1:5" ht="12.75">
      <c r="A7" s="198" t="s">
        <v>118</v>
      </c>
      <c r="B7" s="198"/>
      <c r="C7" s="198"/>
      <c r="D7" s="198"/>
      <c r="E7" s="198"/>
    </row>
    <row r="8" spans="1:5" ht="27.75" customHeight="1">
      <c r="A8" s="199" t="s">
        <v>164</v>
      </c>
      <c r="B8" s="199"/>
      <c r="C8" s="199"/>
      <c r="D8" s="199"/>
      <c r="E8" s="199"/>
    </row>
    <row r="9" spans="1:5" ht="89.25">
      <c r="A9" s="200" t="s">
        <v>117</v>
      </c>
      <c r="B9" s="201"/>
      <c r="C9" s="43" t="s">
        <v>126</v>
      </c>
      <c r="D9" s="43" t="s">
        <v>127</v>
      </c>
      <c r="E9" s="43" t="s">
        <v>128</v>
      </c>
    </row>
    <row r="10" spans="1:5" ht="25.5">
      <c r="A10" s="40">
        <v>1</v>
      </c>
      <c r="B10" s="63" t="s">
        <v>123</v>
      </c>
      <c r="C10" s="40"/>
      <c r="D10" s="40"/>
      <c r="E10" s="40"/>
    </row>
    <row r="11" spans="1:8" ht="12.75">
      <c r="A11" s="40"/>
      <c r="B11" s="65" t="s">
        <v>1</v>
      </c>
      <c r="C11" s="53">
        <v>13804.13124</v>
      </c>
      <c r="D11" s="54">
        <v>5.3511750000000005</v>
      </c>
      <c r="E11" s="53">
        <v>2628.5</v>
      </c>
      <c r="H11" s="55"/>
    </row>
    <row r="12" spans="1:8" ht="12.75">
      <c r="A12" s="40"/>
      <c r="B12" s="65" t="s">
        <v>24</v>
      </c>
      <c r="C12" s="53">
        <v>42114.482939999994</v>
      </c>
      <c r="D12" s="54">
        <v>17.333650000000002</v>
      </c>
      <c r="E12" s="53">
        <v>12224</v>
      </c>
      <c r="H12" s="55"/>
    </row>
    <row r="13" spans="1:8" ht="12.75">
      <c r="A13" s="40"/>
      <c r="B13" s="65" t="s">
        <v>124</v>
      </c>
      <c r="C13" s="53">
        <v>0</v>
      </c>
      <c r="D13" s="33">
        <v>0</v>
      </c>
      <c r="E13" s="33">
        <v>0</v>
      </c>
      <c r="H13" s="55"/>
    </row>
    <row r="14" spans="1:8" ht="25.5">
      <c r="A14" s="40">
        <v>2</v>
      </c>
      <c r="B14" s="63" t="s">
        <v>125</v>
      </c>
      <c r="C14" s="56"/>
      <c r="D14" s="40"/>
      <c r="E14" s="40"/>
      <c r="H14" s="55"/>
    </row>
    <row r="15" spans="1:8" ht="12.75">
      <c r="A15" s="40"/>
      <c r="B15" s="65" t="s">
        <v>1</v>
      </c>
      <c r="C15" s="53">
        <v>18328.523989999998</v>
      </c>
      <c r="D15" s="54">
        <v>19.32674</v>
      </c>
      <c r="E15" s="53">
        <v>1887.5</v>
      </c>
      <c r="H15" s="55"/>
    </row>
    <row r="16" spans="1:8" ht="12.75">
      <c r="A16" s="40"/>
      <c r="B16" s="65" t="s">
        <v>24</v>
      </c>
      <c r="C16" s="53">
        <v>2369.0112000000004</v>
      </c>
      <c r="D16" s="54">
        <v>1.963025</v>
      </c>
      <c r="E16" s="53">
        <v>167</v>
      </c>
      <c r="H16" s="55"/>
    </row>
    <row r="17" spans="1:8" ht="12.75">
      <c r="A17" s="40"/>
      <c r="B17" s="65" t="s">
        <v>124</v>
      </c>
      <c r="C17" s="33">
        <v>0</v>
      </c>
      <c r="D17" s="33">
        <v>0</v>
      </c>
      <c r="E17" s="33">
        <v>0</v>
      </c>
      <c r="H17" s="55"/>
    </row>
  </sheetData>
  <sheetProtection/>
  <mergeCells count="7">
    <mergeCell ref="B3:E3"/>
    <mergeCell ref="B4:E4"/>
    <mergeCell ref="A7:E7"/>
    <mergeCell ref="A8:E8"/>
    <mergeCell ref="A9:B9"/>
    <mergeCell ref="B1:E1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00390625" style="31" customWidth="1"/>
    <col min="2" max="2" width="30.125" style="31" customWidth="1"/>
    <col min="3" max="3" width="9.875" style="31" customWidth="1"/>
    <col min="4" max="4" width="9.25390625" style="31" customWidth="1"/>
    <col min="5" max="5" width="9.875" style="31" customWidth="1"/>
    <col min="6" max="6" width="9.625" style="31" customWidth="1"/>
    <col min="7" max="7" width="9.125" style="31" customWidth="1"/>
    <col min="8" max="8" width="13.25390625" style="31" customWidth="1"/>
    <col min="9" max="9" width="9.625" style="31" customWidth="1"/>
    <col min="10" max="10" width="9.00390625" style="31" customWidth="1"/>
    <col min="11" max="11" width="9.125" style="31" customWidth="1"/>
    <col min="12" max="16384" width="9.125" style="31" customWidth="1"/>
  </cols>
  <sheetData>
    <row r="1" spans="8:11" ht="12.75">
      <c r="H1" s="50"/>
      <c r="I1" s="50"/>
      <c r="J1" s="50"/>
      <c r="K1" s="50" t="s">
        <v>130</v>
      </c>
    </row>
    <row r="2" spans="1:11" ht="30" customHeight="1">
      <c r="A2" s="194" t="s">
        <v>160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8:11" ht="12.75">
      <c r="H3" s="51"/>
      <c r="I3" s="51"/>
      <c r="J3" s="51"/>
      <c r="K3" s="50" t="s">
        <v>90</v>
      </c>
    </row>
    <row r="4" spans="8:14" ht="12.75">
      <c r="H4" s="51"/>
      <c r="I4" s="51"/>
      <c r="K4" s="50" t="s">
        <v>91</v>
      </c>
      <c r="L4" s="151"/>
      <c r="M4" s="151"/>
      <c r="N4" s="151"/>
    </row>
    <row r="6" spans="1:11" ht="12.75">
      <c r="A6" s="203" t="s">
        <v>131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ht="12.75">
      <c r="A7" s="57"/>
    </row>
    <row r="8" spans="1:11" ht="12.75">
      <c r="A8" s="204" t="s">
        <v>690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11" spans="1:11" ht="26.25" customHeight="1">
      <c r="A11" s="195" t="s">
        <v>132</v>
      </c>
      <c r="B11" s="196"/>
      <c r="C11" s="195" t="s">
        <v>133</v>
      </c>
      <c r="D11" s="202"/>
      <c r="E11" s="196"/>
      <c r="F11" s="195" t="s">
        <v>134</v>
      </c>
      <c r="G11" s="202"/>
      <c r="H11" s="196"/>
      <c r="I11" s="195" t="s">
        <v>135</v>
      </c>
      <c r="J11" s="202"/>
      <c r="K11" s="196"/>
    </row>
    <row r="12" spans="1:11" ht="25.5">
      <c r="A12" s="40"/>
      <c r="B12" s="40"/>
      <c r="C12" s="43" t="s">
        <v>1</v>
      </c>
      <c r="D12" s="43" t="s">
        <v>24</v>
      </c>
      <c r="E12" s="43" t="s">
        <v>136</v>
      </c>
      <c r="F12" s="43" t="s">
        <v>1</v>
      </c>
      <c r="G12" s="43" t="s">
        <v>24</v>
      </c>
      <c r="H12" s="43" t="s">
        <v>136</v>
      </c>
      <c r="I12" s="43" t="s">
        <v>1</v>
      </c>
      <c r="J12" s="43" t="s">
        <v>24</v>
      </c>
      <c r="K12" s="43" t="s">
        <v>136</v>
      </c>
    </row>
    <row r="13" spans="1:12" ht="12.75">
      <c r="A13" s="40" t="s">
        <v>31</v>
      </c>
      <c r="B13" s="43" t="s">
        <v>137</v>
      </c>
      <c r="C13" s="56">
        <f>3+96</f>
        <v>99</v>
      </c>
      <c r="D13" s="56">
        <v>0</v>
      </c>
      <c r="E13" s="56">
        <v>0</v>
      </c>
      <c r="F13" s="56">
        <f>25+1022</f>
        <v>1047</v>
      </c>
      <c r="G13" s="56">
        <v>0</v>
      </c>
      <c r="H13" s="56">
        <v>0</v>
      </c>
      <c r="I13" s="56">
        <f>22.1725+142.74804</f>
        <v>164.92054000000002</v>
      </c>
      <c r="J13" s="56">
        <v>0</v>
      </c>
      <c r="K13" s="56">
        <v>0</v>
      </c>
      <c r="L13" s="107"/>
    </row>
    <row r="14" spans="1:12" ht="12.75">
      <c r="A14" s="40"/>
      <c r="B14" s="43" t="s">
        <v>78</v>
      </c>
      <c r="C14" s="56"/>
      <c r="D14" s="56"/>
      <c r="E14" s="56"/>
      <c r="F14" s="56"/>
      <c r="G14" s="56"/>
      <c r="H14" s="56"/>
      <c r="I14" s="56"/>
      <c r="J14" s="56"/>
      <c r="K14" s="56"/>
      <c r="L14" s="107"/>
    </row>
    <row r="15" spans="1:12" ht="12.75">
      <c r="A15" s="40"/>
      <c r="B15" s="43" t="s">
        <v>138</v>
      </c>
      <c r="C15" s="56">
        <f>1+87</f>
        <v>88</v>
      </c>
      <c r="D15" s="56">
        <v>0</v>
      </c>
      <c r="E15" s="56">
        <v>0</v>
      </c>
      <c r="F15" s="56">
        <f>5+907.5</f>
        <v>912.5</v>
      </c>
      <c r="G15" s="56">
        <v>0</v>
      </c>
      <c r="H15" s="56">
        <v>0</v>
      </c>
      <c r="I15" s="56">
        <f>0.45833+39.87471</f>
        <v>40.33304</v>
      </c>
      <c r="J15" s="56">
        <v>0</v>
      </c>
      <c r="K15" s="56">
        <v>0</v>
      </c>
      <c r="L15" s="107"/>
    </row>
    <row r="16" spans="1:12" ht="25.5">
      <c r="A16" s="40" t="s">
        <v>92</v>
      </c>
      <c r="B16" s="43" t="s">
        <v>139</v>
      </c>
      <c r="C16" s="56">
        <v>14</v>
      </c>
      <c r="D16" s="56">
        <v>1</v>
      </c>
      <c r="E16" s="56">
        <v>0</v>
      </c>
      <c r="F16" s="56">
        <v>950.95</v>
      </c>
      <c r="G16" s="56">
        <v>150</v>
      </c>
      <c r="H16" s="56">
        <v>0</v>
      </c>
      <c r="I16" s="56">
        <v>175.13572</v>
      </c>
      <c r="J16" s="56">
        <v>11.43037</v>
      </c>
      <c r="K16" s="56">
        <v>0</v>
      </c>
      <c r="L16" s="107"/>
    </row>
    <row r="17" spans="1:12" ht="12.75">
      <c r="A17" s="40"/>
      <c r="B17" s="43" t="s">
        <v>78</v>
      </c>
      <c r="C17" s="56"/>
      <c r="D17" s="56"/>
      <c r="E17" s="56"/>
      <c r="F17" s="56"/>
      <c r="G17" s="56"/>
      <c r="H17" s="56"/>
      <c r="I17" s="56"/>
      <c r="J17" s="56"/>
      <c r="K17" s="56"/>
      <c r="L17" s="107"/>
    </row>
    <row r="18" spans="1:12" ht="12.75">
      <c r="A18" s="40"/>
      <c r="B18" s="43" t="s">
        <v>140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107"/>
    </row>
    <row r="19" spans="1:12" ht="25.5">
      <c r="A19" s="40" t="s">
        <v>93</v>
      </c>
      <c r="B19" s="43" t="s">
        <v>141</v>
      </c>
      <c r="C19" s="56">
        <v>2</v>
      </c>
      <c r="D19" s="56">
        <v>1</v>
      </c>
      <c r="E19" s="56">
        <v>0</v>
      </c>
      <c r="F19" s="56">
        <v>574.6</v>
      </c>
      <c r="G19" s="56">
        <v>160</v>
      </c>
      <c r="H19" s="56">
        <v>0</v>
      </c>
      <c r="I19" s="56">
        <v>22.86074</v>
      </c>
      <c r="J19" s="56">
        <v>11.43037</v>
      </c>
      <c r="K19" s="56">
        <v>0</v>
      </c>
      <c r="L19" s="107"/>
    </row>
    <row r="20" spans="1:12" ht="12.75">
      <c r="A20" s="40"/>
      <c r="B20" s="43" t="s">
        <v>78</v>
      </c>
      <c r="C20" s="56"/>
      <c r="D20" s="56"/>
      <c r="E20" s="56"/>
      <c r="F20" s="56"/>
      <c r="G20" s="56"/>
      <c r="H20" s="56"/>
      <c r="I20" s="56"/>
      <c r="J20" s="56"/>
      <c r="K20" s="56"/>
      <c r="L20" s="107"/>
    </row>
    <row r="21" spans="1:12" ht="12.75">
      <c r="A21" s="40"/>
      <c r="B21" s="43" t="s">
        <v>142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107"/>
    </row>
    <row r="22" spans="1:12" ht="25.5">
      <c r="A22" s="40" t="s">
        <v>143</v>
      </c>
      <c r="B22" s="43" t="s">
        <v>144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107"/>
    </row>
    <row r="23" spans="1:12" ht="12.75">
      <c r="A23" s="40"/>
      <c r="B23" s="43" t="s">
        <v>78</v>
      </c>
      <c r="C23" s="56"/>
      <c r="D23" s="56"/>
      <c r="E23" s="56"/>
      <c r="F23" s="56"/>
      <c r="G23" s="56"/>
      <c r="H23" s="56"/>
      <c r="I23" s="56"/>
      <c r="J23" s="56"/>
      <c r="K23" s="56"/>
      <c r="L23" s="107"/>
    </row>
    <row r="24" spans="1:12" ht="12.75">
      <c r="A24" s="40"/>
      <c r="B24" s="43" t="s">
        <v>142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107"/>
    </row>
    <row r="25" spans="1:12" ht="12.75">
      <c r="A25" s="40" t="s">
        <v>145</v>
      </c>
      <c r="B25" s="43" t="s">
        <v>146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07"/>
    </row>
    <row r="26" spans="1:12" ht="12.75">
      <c r="A26" s="40"/>
      <c r="B26" s="43" t="s">
        <v>78</v>
      </c>
      <c r="C26" s="56"/>
      <c r="D26" s="56"/>
      <c r="E26" s="56"/>
      <c r="F26" s="56"/>
      <c r="G26" s="56"/>
      <c r="H26" s="56"/>
      <c r="I26" s="56"/>
      <c r="J26" s="56"/>
      <c r="K26" s="56"/>
      <c r="L26" s="107"/>
    </row>
    <row r="27" spans="1:12" ht="12.75">
      <c r="A27" s="40"/>
      <c r="B27" s="43" t="s">
        <v>142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107"/>
    </row>
    <row r="28" spans="1:12" ht="25.5">
      <c r="A28" s="40" t="s">
        <v>147</v>
      </c>
      <c r="B28" s="43" t="s">
        <v>148</v>
      </c>
      <c r="C28" s="56"/>
      <c r="D28" s="56"/>
      <c r="E28" s="56"/>
      <c r="F28" s="56"/>
      <c r="G28" s="56"/>
      <c r="H28" s="56"/>
      <c r="I28" s="56"/>
      <c r="J28" s="56"/>
      <c r="K28" s="56"/>
      <c r="L28" s="107"/>
    </row>
    <row r="30" spans="6:8" ht="12.75">
      <c r="F30" s="55"/>
      <c r="H30" s="105"/>
    </row>
    <row r="31" ht="12.75">
      <c r="H31" s="105"/>
    </row>
    <row r="32" spans="6:8" ht="12.75">
      <c r="F32" s="55"/>
      <c r="H32" s="105"/>
    </row>
    <row r="33" ht="12.75">
      <c r="H33" s="105"/>
    </row>
    <row r="34" spans="6:8" ht="12.75">
      <c r="F34" s="55"/>
      <c r="H34" s="105"/>
    </row>
    <row r="35" ht="12.75">
      <c r="H35" s="105"/>
    </row>
    <row r="36" spans="6:8" ht="12.75">
      <c r="F36" s="55"/>
      <c r="H36" s="105"/>
    </row>
    <row r="38" ht="12.75">
      <c r="H38" s="105"/>
    </row>
    <row r="39" ht="12.75">
      <c r="H39" s="105"/>
    </row>
  </sheetData>
  <sheetProtection/>
  <mergeCells count="7">
    <mergeCell ref="A2:K2"/>
    <mergeCell ref="C11:E11"/>
    <mergeCell ref="F11:H11"/>
    <mergeCell ref="I11:K11"/>
    <mergeCell ref="A11:B11"/>
    <mergeCell ref="A6:K6"/>
    <mergeCell ref="A8:K8"/>
  </mergeCells>
  <printOptions/>
  <pageMargins left="0.7086614173228347" right="0.3937007874015748" top="0.7480314960629921" bottom="0.3937007874015748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125" style="31" customWidth="1"/>
    <col min="2" max="2" width="31.875" style="31" customWidth="1"/>
    <col min="3" max="8" width="12.125" style="31" customWidth="1"/>
    <col min="9" max="16384" width="9.125" style="31" customWidth="1"/>
  </cols>
  <sheetData>
    <row r="1" ht="12.75">
      <c r="H1" s="50" t="s">
        <v>153</v>
      </c>
    </row>
    <row r="2" ht="12.75">
      <c r="H2" s="32" t="s">
        <v>154</v>
      </c>
    </row>
    <row r="3" ht="12.75">
      <c r="H3" s="32" t="s">
        <v>155</v>
      </c>
    </row>
    <row r="4" ht="12.75">
      <c r="H4" s="50" t="s">
        <v>90</v>
      </c>
    </row>
    <row r="5" ht="12.75">
      <c r="H5" s="50" t="s">
        <v>91</v>
      </c>
    </row>
    <row r="6" ht="12.75">
      <c r="H6" s="32"/>
    </row>
    <row r="7" spans="1:8" ht="12.75">
      <c r="A7" s="205" t="s">
        <v>131</v>
      </c>
      <c r="B7" s="205"/>
      <c r="C7" s="205"/>
      <c r="D7" s="205"/>
      <c r="E7" s="205"/>
      <c r="F7" s="205"/>
      <c r="G7" s="205"/>
      <c r="H7" s="205"/>
    </row>
    <row r="8" spans="1:8" ht="29.25" customHeight="1">
      <c r="A8" s="209" t="s">
        <v>689</v>
      </c>
      <c r="B8" s="209"/>
      <c r="C8" s="209"/>
      <c r="D8" s="209"/>
      <c r="E8" s="209"/>
      <c r="F8" s="209"/>
      <c r="G8" s="209"/>
      <c r="H8" s="209"/>
    </row>
    <row r="10" spans="1:8" ht="12.75">
      <c r="A10" s="206" t="s">
        <v>29</v>
      </c>
      <c r="B10" s="206"/>
      <c r="C10" s="195" t="s">
        <v>149</v>
      </c>
      <c r="D10" s="202"/>
      <c r="E10" s="196"/>
      <c r="F10" s="195" t="s">
        <v>134</v>
      </c>
      <c r="G10" s="202"/>
      <c r="H10" s="196"/>
    </row>
    <row r="11" spans="1:8" ht="32.25" customHeight="1">
      <c r="A11" s="206"/>
      <c r="B11" s="206"/>
      <c r="C11" s="58" t="s">
        <v>1</v>
      </c>
      <c r="D11" s="58" t="s">
        <v>24</v>
      </c>
      <c r="E11" s="58" t="s">
        <v>136</v>
      </c>
      <c r="F11" s="58" t="s">
        <v>1</v>
      </c>
      <c r="G11" s="58" t="s">
        <v>24</v>
      </c>
      <c r="H11" s="43" t="s">
        <v>136</v>
      </c>
    </row>
    <row r="12" spans="1:10" ht="12.75">
      <c r="A12" s="66" t="s">
        <v>31</v>
      </c>
      <c r="B12" s="67" t="s">
        <v>137</v>
      </c>
      <c r="C12" s="110">
        <v>186</v>
      </c>
      <c r="D12" s="110">
        <v>0</v>
      </c>
      <c r="E12" s="110">
        <v>0</v>
      </c>
      <c r="F12" s="110">
        <v>1719.36</v>
      </c>
      <c r="G12" s="110">
        <v>0</v>
      </c>
      <c r="H12" s="113">
        <v>0</v>
      </c>
      <c r="I12" s="107"/>
      <c r="J12" s="107"/>
    </row>
    <row r="13" spans="1:10" ht="12.75">
      <c r="A13" s="68"/>
      <c r="B13" s="69" t="s">
        <v>78</v>
      </c>
      <c r="C13" s="111"/>
      <c r="D13" s="111"/>
      <c r="E13" s="111"/>
      <c r="F13" s="111"/>
      <c r="G13" s="111"/>
      <c r="H13" s="114"/>
      <c r="I13" s="107"/>
      <c r="J13" s="107"/>
    </row>
    <row r="14" spans="1:10" ht="12.75">
      <c r="A14" s="70"/>
      <c r="B14" s="71" t="s">
        <v>138</v>
      </c>
      <c r="C14" s="112">
        <v>130</v>
      </c>
      <c r="D14" s="112">
        <v>0</v>
      </c>
      <c r="E14" s="112">
        <v>0</v>
      </c>
      <c r="F14" s="112">
        <v>1367.5</v>
      </c>
      <c r="G14" s="112">
        <v>0</v>
      </c>
      <c r="H14" s="115">
        <v>0</v>
      </c>
      <c r="I14" s="107"/>
      <c r="J14" s="107"/>
    </row>
    <row r="15" spans="1:10" ht="25.5">
      <c r="A15" s="66" t="s">
        <v>92</v>
      </c>
      <c r="B15" s="67" t="s">
        <v>150</v>
      </c>
      <c r="C15" s="110">
        <v>43</v>
      </c>
      <c r="D15" s="110">
        <v>2</v>
      </c>
      <c r="E15" s="110">
        <v>0</v>
      </c>
      <c r="F15" s="110">
        <v>3349.39</v>
      </c>
      <c r="G15" s="110">
        <v>204.5</v>
      </c>
      <c r="H15" s="113">
        <v>0</v>
      </c>
      <c r="I15" s="107"/>
      <c r="J15" s="107"/>
    </row>
    <row r="16" spans="1:10" ht="12.75">
      <c r="A16" s="68"/>
      <c r="B16" s="69" t="s">
        <v>78</v>
      </c>
      <c r="C16" s="111"/>
      <c r="D16" s="111"/>
      <c r="E16" s="111"/>
      <c r="F16" s="111"/>
      <c r="G16" s="111"/>
      <c r="H16" s="114"/>
      <c r="I16" s="107"/>
      <c r="J16" s="107"/>
    </row>
    <row r="17" spans="1:10" ht="12.75">
      <c r="A17" s="70"/>
      <c r="B17" s="71" t="s">
        <v>140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5">
        <v>0</v>
      </c>
      <c r="I17" s="107"/>
      <c r="J17" s="107"/>
    </row>
    <row r="18" spans="1:10" ht="25.5">
      <c r="A18" s="66" t="s">
        <v>93</v>
      </c>
      <c r="B18" s="67" t="s">
        <v>141</v>
      </c>
      <c r="C18" s="110">
        <v>5</v>
      </c>
      <c r="D18" s="110">
        <v>4</v>
      </c>
      <c r="E18" s="110">
        <v>0</v>
      </c>
      <c r="F18" s="110">
        <v>1472.6</v>
      </c>
      <c r="G18" s="110">
        <v>1635.58</v>
      </c>
      <c r="H18" s="113">
        <v>0</v>
      </c>
      <c r="I18" s="107"/>
      <c r="J18" s="107"/>
    </row>
    <row r="19" spans="1:10" ht="12.75">
      <c r="A19" s="68"/>
      <c r="B19" s="69" t="s">
        <v>78</v>
      </c>
      <c r="C19" s="111"/>
      <c r="D19" s="111"/>
      <c r="E19" s="111"/>
      <c r="F19" s="111"/>
      <c r="G19" s="111"/>
      <c r="H19" s="114"/>
      <c r="I19" s="107"/>
      <c r="J19" s="107"/>
    </row>
    <row r="20" spans="1:10" ht="12.75">
      <c r="A20" s="70"/>
      <c r="B20" s="71" t="s">
        <v>151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5">
        <v>0</v>
      </c>
      <c r="I20" s="107"/>
      <c r="J20" s="107"/>
    </row>
    <row r="21" spans="1:10" ht="25.5">
      <c r="A21" s="66" t="s">
        <v>143</v>
      </c>
      <c r="B21" s="67" t="s">
        <v>144</v>
      </c>
      <c r="C21" s="110">
        <v>0</v>
      </c>
      <c r="D21" s="110">
        <v>2</v>
      </c>
      <c r="E21" s="110">
        <v>0</v>
      </c>
      <c r="F21" s="110">
        <v>0</v>
      </c>
      <c r="G21" s="110">
        <v>4900</v>
      </c>
      <c r="H21" s="113">
        <v>0</v>
      </c>
      <c r="I21" s="107"/>
      <c r="J21" s="107"/>
    </row>
    <row r="22" spans="1:10" ht="12.75">
      <c r="A22" s="68"/>
      <c r="B22" s="69" t="s">
        <v>78</v>
      </c>
      <c r="C22" s="111"/>
      <c r="D22" s="111"/>
      <c r="E22" s="111"/>
      <c r="F22" s="111"/>
      <c r="G22" s="111"/>
      <c r="H22" s="114"/>
      <c r="I22" s="107"/>
      <c r="J22" s="107"/>
    </row>
    <row r="23" spans="1:10" ht="12.75">
      <c r="A23" s="70"/>
      <c r="B23" s="71" t="s">
        <v>151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5">
        <v>0</v>
      </c>
      <c r="I23" s="107"/>
      <c r="J23" s="107"/>
    </row>
    <row r="24" spans="1:10" ht="12.75">
      <c r="A24" s="66" t="s">
        <v>145</v>
      </c>
      <c r="B24" s="67" t="s">
        <v>146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3">
        <v>0</v>
      </c>
      <c r="I24" s="107"/>
      <c r="J24" s="107"/>
    </row>
    <row r="25" spans="1:10" ht="12.75">
      <c r="A25" s="68"/>
      <c r="B25" s="69" t="s">
        <v>78</v>
      </c>
      <c r="C25" s="111"/>
      <c r="D25" s="111"/>
      <c r="E25" s="111"/>
      <c r="F25" s="111"/>
      <c r="G25" s="111"/>
      <c r="H25" s="114"/>
      <c r="I25" s="107"/>
      <c r="J25" s="107"/>
    </row>
    <row r="26" spans="1:10" ht="12.75">
      <c r="A26" s="70"/>
      <c r="B26" s="71" t="s">
        <v>151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5">
        <v>0</v>
      </c>
      <c r="I26" s="107"/>
      <c r="J26" s="107"/>
    </row>
    <row r="27" spans="1:10" ht="12.75">
      <c r="A27" s="62" t="s">
        <v>147</v>
      </c>
      <c r="B27" s="63" t="s">
        <v>152</v>
      </c>
      <c r="C27" s="108"/>
      <c r="D27" s="108"/>
      <c r="E27" s="108"/>
      <c r="F27" s="108"/>
      <c r="G27" s="108"/>
      <c r="H27" s="109"/>
      <c r="I27" s="107"/>
      <c r="J27" s="107"/>
    </row>
    <row r="28" spans="3:10" ht="12.75">
      <c r="C28" s="107"/>
      <c r="D28" s="107"/>
      <c r="E28" s="107"/>
      <c r="F28" s="107"/>
      <c r="G28" s="107"/>
      <c r="H28" s="107"/>
      <c r="I28" s="107"/>
      <c r="J28" s="107"/>
    </row>
    <row r="29" spans="3:10" ht="12.75">
      <c r="C29" s="107"/>
      <c r="D29" s="107"/>
      <c r="E29" s="107"/>
      <c r="F29" s="107"/>
      <c r="G29" s="107"/>
      <c r="H29" s="107"/>
      <c r="I29" s="107"/>
      <c r="J29" s="107"/>
    </row>
    <row r="30" spans="1:8" ht="38.25" customHeight="1">
      <c r="A30" s="207" t="s">
        <v>157</v>
      </c>
      <c r="B30" s="207"/>
      <c r="C30" s="207"/>
      <c r="D30" s="207"/>
      <c r="E30" s="207"/>
      <c r="F30" s="207"/>
      <c r="G30" s="207"/>
      <c r="H30" s="207"/>
    </row>
    <row r="31" spans="1:8" ht="85.5" customHeight="1">
      <c r="A31" s="208" t="s">
        <v>158</v>
      </c>
      <c r="B31" s="208"/>
      <c r="C31" s="208"/>
      <c r="D31" s="208"/>
      <c r="E31" s="208"/>
      <c r="F31" s="208"/>
      <c r="G31" s="208"/>
      <c r="H31" s="208"/>
    </row>
  </sheetData>
  <sheetProtection/>
  <mergeCells count="7">
    <mergeCell ref="A7:H7"/>
    <mergeCell ref="A10:B11"/>
    <mergeCell ref="C10:E10"/>
    <mergeCell ref="F10:H10"/>
    <mergeCell ref="A30:H30"/>
    <mergeCell ref="A31:H31"/>
    <mergeCell ref="A8:H8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dutov</dc:creator>
  <cp:keywords/>
  <dc:description/>
  <cp:lastModifiedBy>Ведищева Наталия Владимировна</cp:lastModifiedBy>
  <cp:lastPrinted>2019-10-17T05:11:02Z</cp:lastPrinted>
  <dcterms:created xsi:type="dcterms:W3CDTF">2012-12-03T05:13:50Z</dcterms:created>
  <dcterms:modified xsi:type="dcterms:W3CDTF">2019-10-18T11:00:49Z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